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"/>
    </mc:Choice>
  </mc:AlternateContent>
  <xr:revisionPtr revIDLastSave="0" documentId="13_ncr:1_{AEAAFD94-8F9E-477E-B69F-748A7D2A5F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zamento Ingresos" sheetId="2" r:id="rId1"/>
    <sheet name="Orzamento Gasto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" l="1"/>
  <c r="E152" i="1"/>
  <c r="E142" i="1"/>
  <c r="E132" i="1"/>
  <c r="E133" i="1"/>
  <c r="E126" i="1"/>
  <c r="E116" i="1"/>
  <c r="E106" i="1"/>
  <c r="E102" i="1"/>
  <c r="E101" i="1" s="1"/>
  <c r="E120" i="1" s="1"/>
  <c r="E80" i="1"/>
  <c r="E78" i="1" s="1"/>
  <c r="E73" i="1"/>
  <c r="E57" i="1"/>
  <c r="E55" i="1" s="1"/>
  <c r="E50" i="1"/>
  <c r="E45" i="1"/>
  <c r="E39" i="1"/>
  <c r="E37" i="1" s="1"/>
  <c r="E31" i="1"/>
  <c r="E26" i="1"/>
  <c r="E20" i="1"/>
  <c r="E92" i="1"/>
  <c r="E95" i="1" s="1"/>
  <c r="E34" i="1"/>
  <c r="E13" i="1"/>
  <c r="E16" i="1"/>
  <c r="E88" i="2"/>
  <c r="E89" i="2" s="1"/>
  <c r="E81" i="2"/>
  <c r="E55" i="2"/>
  <c r="E48" i="2"/>
  <c r="E24" i="2"/>
  <c r="E82" i="2" s="1"/>
  <c r="E90" i="2" s="1"/>
  <c r="E88" i="1" l="1"/>
  <c r="E19" i="1"/>
  <c r="E43" i="1" s="1"/>
</calcChain>
</file>

<file path=xl/sharedStrings.xml><?xml version="1.0" encoding="utf-8"?>
<sst xmlns="http://schemas.openxmlformats.org/spreadsheetml/2006/main" count="290" uniqueCount="272">
  <si>
    <t>Capítulo I. Gastos de persoal</t>
  </si>
  <si>
    <t>Altos cargos e delegados</t>
  </si>
  <si>
    <t>Altos cargos</t>
  </si>
  <si>
    <t>Persoal eventual</t>
  </si>
  <si>
    <t>Retribucións básicas</t>
  </si>
  <si>
    <t>Funcionarios</t>
  </si>
  <si>
    <t>Retribucións complementarias</t>
  </si>
  <si>
    <t>Laborais</t>
  </si>
  <si>
    <t>Laborais fixos</t>
  </si>
  <si>
    <t>Laborais eventuais</t>
  </si>
  <si>
    <t>Outro persoal</t>
  </si>
  <si>
    <t>Persoal docente e contratado</t>
  </si>
  <si>
    <t xml:space="preserve">140.00 </t>
  </si>
  <si>
    <t>Contratados docentes</t>
  </si>
  <si>
    <t xml:space="preserve">140.05 </t>
  </si>
  <si>
    <t>Lectores</t>
  </si>
  <si>
    <t xml:space="preserve">140.06 </t>
  </si>
  <si>
    <t xml:space="preserve">140.08 </t>
  </si>
  <si>
    <t xml:space="preserve">143.01 </t>
  </si>
  <si>
    <t>Persoal técnico financiado con subvención pública</t>
  </si>
  <si>
    <t>Incentivos ao rendemento</t>
  </si>
  <si>
    <t>Produtividade PAS</t>
  </si>
  <si>
    <t>Gratificacións do funcionariado PAS</t>
  </si>
  <si>
    <t>Cotas prestación e gastos sociais a cargo do empregador</t>
  </si>
  <si>
    <t>Cotas da Seguridade Social</t>
  </si>
  <si>
    <t>Gastos sociais do persoal</t>
  </si>
  <si>
    <t xml:space="preserve">162.00 </t>
  </si>
  <si>
    <t>Cursos de formación PAS</t>
  </si>
  <si>
    <t xml:space="preserve">162.04 </t>
  </si>
  <si>
    <t>Plan de pensións</t>
  </si>
  <si>
    <t xml:space="preserve">162.99 </t>
  </si>
  <si>
    <t>Outros gastos sociais</t>
  </si>
  <si>
    <t>TOTAL CAPITULO 1</t>
  </si>
  <si>
    <t>Arrendamentos</t>
  </si>
  <si>
    <t>Reparación e conservación</t>
  </si>
  <si>
    <t>De edificios e outras construcións</t>
  </si>
  <si>
    <t>De maquinaria, instalacións e ferramenta</t>
  </si>
  <si>
    <t>De material de transporte</t>
  </si>
  <si>
    <t>De mobiliario e equipamento</t>
  </si>
  <si>
    <t>Material, subministracións e outros</t>
  </si>
  <si>
    <t>Material de oficina</t>
  </si>
  <si>
    <t>Subministracións</t>
  </si>
  <si>
    <t xml:space="preserve">221.01 </t>
  </si>
  <si>
    <t>De servizos administrativos</t>
  </si>
  <si>
    <t xml:space="preserve">221.02 </t>
  </si>
  <si>
    <t>De docencia</t>
  </si>
  <si>
    <t xml:space="preserve">221.23 </t>
  </si>
  <si>
    <t>Medios bibliográficos dixitais</t>
  </si>
  <si>
    <t>Comunicacións</t>
  </si>
  <si>
    <t>Transportes</t>
  </si>
  <si>
    <t>Primas de seguros</t>
  </si>
  <si>
    <t>Tributos</t>
  </si>
  <si>
    <t>Gastos diversos</t>
  </si>
  <si>
    <t xml:space="preserve">226.01 </t>
  </si>
  <si>
    <t>Atencións protocolarias</t>
  </si>
  <si>
    <t xml:space="preserve">226.02 </t>
  </si>
  <si>
    <t xml:space="preserve">Publicidade e propaganda </t>
  </si>
  <si>
    <t xml:space="preserve">226.03 </t>
  </si>
  <si>
    <t>Xurídico-contencioso</t>
  </si>
  <si>
    <t xml:space="preserve">226.06 </t>
  </si>
  <si>
    <t>Cursos, conferencias e seminarios</t>
  </si>
  <si>
    <t xml:space="preserve">226.09 </t>
  </si>
  <si>
    <t>Cotas de organismos</t>
  </si>
  <si>
    <t xml:space="preserve">226.99 </t>
  </si>
  <si>
    <t>Outros gastos</t>
  </si>
  <si>
    <t>Traballos realizados por outras empresas</t>
  </si>
  <si>
    <t xml:space="preserve">227.00 </t>
  </si>
  <si>
    <t>Limpeza e aseo</t>
  </si>
  <si>
    <t xml:space="preserve">227.01 </t>
  </si>
  <si>
    <t>Seguridade</t>
  </si>
  <si>
    <t xml:space="preserve">227.06 </t>
  </si>
  <si>
    <t>Estudos e traballos técnicos</t>
  </si>
  <si>
    <t xml:space="preserve">227.99 </t>
  </si>
  <si>
    <t>Outros</t>
  </si>
  <si>
    <t>Indemnización por razón de servizos</t>
  </si>
  <si>
    <t>Axudas de custo e locomoción</t>
  </si>
  <si>
    <t>Outras indemnizacións</t>
  </si>
  <si>
    <t xml:space="preserve">233.04 </t>
  </si>
  <si>
    <t>Xunta de persoal funcionario PDI</t>
  </si>
  <si>
    <t xml:space="preserve">233.05 </t>
  </si>
  <si>
    <t>Xunta de persoal funcionario PAS</t>
  </si>
  <si>
    <t xml:space="preserve">233.06 </t>
  </si>
  <si>
    <t>Comité PAS laboral</t>
  </si>
  <si>
    <t xml:space="preserve">233.07 </t>
  </si>
  <si>
    <t>Comité PDI laboral</t>
  </si>
  <si>
    <t>Publicacións</t>
  </si>
  <si>
    <t>Edicións e publicacións</t>
  </si>
  <si>
    <t>TOTAL CAPITULO 2</t>
  </si>
  <si>
    <t>Capítulo III. Gastos financeiros</t>
  </si>
  <si>
    <t>Xuros de demora e outros gastos financeiros</t>
  </si>
  <si>
    <t>Xuros de demora</t>
  </si>
  <si>
    <t>Outros gastos financeiros</t>
  </si>
  <si>
    <t>TOTAL CAPITULO 3</t>
  </si>
  <si>
    <t>Capítulo IV. Transferencias correntes</t>
  </si>
  <si>
    <t>A socied. mercant.est.entid.sen fin de lucro etc.</t>
  </si>
  <si>
    <t>Convenios entidades públicas</t>
  </si>
  <si>
    <t>A empresas privadas</t>
  </si>
  <si>
    <t>Convenios entidades privadas</t>
  </si>
  <si>
    <t>Familias e institucións sen fins de lucro</t>
  </si>
  <si>
    <t>Bolsas formación investigadores e profesorado</t>
  </si>
  <si>
    <t xml:space="preserve">481.01 </t>
  </si>
  <si>
    <t>Bolsas de viaxe</t>
  </si>
  <si>
    <t xml:space="preserve">481.03 </t>
  </si>
  <si>
    <t>Bolsas estadías FPI</t>
  </si>
  <si>
    <t>Bolsas estudantes</t>
  </si>
  <si>
    <t xml:space="preserve">482.01 </t>
  </si>
  <si>
    <t>Bolsas Comedor</t>
  </si>
  <si>
    <t xml:space="preserve">482.06 </t>
  </si>
  <si>
    <t>Bolsas integración discapacitados</t>
  </si>
  <si>
    <t xml:space="preserve">482.10 </t>
  </si>
  <si>
    <t>Bolsas para mobilidade</t>
  </si>
  <si>
    <t xml:space="preserve">482.11 </t>
  </si>
  <si>
    <t>Bolsas colaboradores/as</t>
  </si>
  <si>
    <t xml:space="preserve">482.12 </t>
  </si>
  <si>
    <t>Bolsas excelencia académica</t>
  </si>
  <si>
    <t xml:space="preserve">482.15 </t>
  </si>
  <si>
    <t>Bolsas de residencias</t>
  </si>
  <si>
    <t xml:space="preserve">482.99 </t>
  </si>
  <si>
    <t xml:space="preserve">Outras </t>
  </si>
  <si>
    <t>Outras subvencións e transferencias</t>
  </si>
  <si>
    <t xml:space="preserve">484.01 </t>
  </si>
  <si>
    <t>Subvención asociación alumnado</t>
  </si>
  <si>
    <t xml:space="preserve">484.03 </t>
  </si>
  <si>
    <t>Subvención fundacións</t>
  </si>
  <si>
    <t xml:space="preserve">484.99 </t>
  </si>
  <si>
    <t>Outras</t>
  </si>
  <si>
    <t>TOTAL CAPITULO 4</t>
  </si>
  <si>
    <t>TOTAL CAPITULO 5</t>
  </si>
  <si>
    <t>Capítulo VI. Investimentos reais</t>
  </si>
  <si>
    <t>Investimento asoc. funcionamento servizos</t>
  </si>
  <si>
    <t>Edificios e outras construcións</t>
  </si>
  <si>
    <t>Maquinaria, instalacións e ferramentas</t>
  </si>
  <si>
    <t>Mobiliario e equipamento</t>
  </si>
  <si>
    <t>Equipamento docente dos laboratorios</t>
  </si>
  <si>
    <t>OIM Biblioteca</t>
  </si>
  <si>
    <t>Gastos de investimento de carácter inmaterial</t>
  </si>
  <si>
    <t>Axuda xeral á investigación</t>
  </si>
  <si>
    <t xml:space="preserve">641.02 </t>
  </si>
  <si>
    <t>Axudas propias a investigacion e a transferencia</t>
  </si>
  <si>
    <t xml:space="preserve">641.05 </t>
  </si>
  <si>
    <t>Reunións científicas</t>
  </si>
  <si>
    <t>Contratos de investigación</t>
  </si>
  <si>
    <t>TOTAL CAPITULO 6</t>
  </si>
  <si>
    <t>Capítulo VIII. Activos financeiros</t>
  </si>
  <si>
    <t>Concesión de préstamos fóra do sector público</t>
  </si>
  <si>
    <t>Préstamos a longo prazo</t>
  </si>
  <si>
    <t>Adquisicion de accions e participacions fora do sector público</t>
  </si>
  <si>
    <t>De empresas nacionaios ou da Union Europea</t>
  </si>
  <si>
    <t>TOTAL CAPITULO 8</t>
  </si>
  <si>
    <t>Capítulo IX . Pasivos financeiros</t>
  </si>
  <si>
    <t>Devolución de préstamos recibidos</t>
  </si>
  <si>
    <t>Devolución de préstamos longo prazo sector público</t>
  </si>
  <si>
    <t>TOTAL CAPITULO 9</t>
  </si>
  <si>
    <t>TOTAL CRÉDITOS</t>
  </si>
  <si>
    <t>Capitulo III Taxas, prezos públicos e outros ingresos</t>
  </si>
  <si>
    <t>Prezos públicos</t>
  </si>
  <si>
    <t>Dereitos de matrícula en cursos e seminarios</t>
  </si>
  <si>
    <t>Cotas de instalacións deportivas e outros espazos</t>
  </si>
  <si>
    <t>Dereitos de matrícula e servizos académicos</t>
  </si>
  <si>
    <t>Outros prezos públicos</t>
  </si>
  <si>
    <t>Outros ingresos procedentes</t>
  </si>
  <si>
    <t>Servizos prestados por actividades investigadoras</t>
  </si>
  <si>
    <t>Dereitos de Custes indirectos</t>
  </si>
  <si>
    <t>Venda de bens</t>
  </si>
  <si>
    <t>Venda de publicacións propias</t>
  </si>
  <si>
    <t xml:space="preserve">Total Capitulo III </t>
  </si>
  <si>
    <t>Da Administración do Estado</t>
  </si>
  <si>
    <t>Do MEC</t>
  </si>
  <si>
    <t>De Organismos Autónomos Administrativos</t>
  </si>
  <si>
    <t>Da Comunidade Autónoma</t>
  </si>
  <si>
    <t>Da Xunta</t>
  </si>
  <si>
    <t>Financiamento Estrutural</t>
  </si>
  <si>
    <t>Financiamento por Resultados</t>
  </si>
  <si>
    <t>Prazas Vinculadas e Persoal de Investigación</t>
  </si>
  <si>
    <t>Outras Subvencións</t>
  </si>
  <si>
    <t>De corporacións locais</t>
  </si>
  <si>
    <t>De Concellos</t>
  </si>
  <si>
    <t>De deputacións</t>
  </si>
  <si>
    <t>De empresas privadas</t>
  </si>
  <si>
    <t>De familias e institucións sen animo de lucro</t>
  </si>
  <si>
    <t>Total Capítulo IV</t>
  </si>
  <si>
    <t>Rendas de bens inmobles</t>
  </si>
  <si>
    <t>Alugueiros de locais</t>
  </si>
  <si>
    <t>Produtos de concesións administrativas</t>
  </si>
  <si>
    <t>Total Capitulo V</t>
  </si>
  <si>
    <t>Proxectos de Investigación</t>
  </si>
  <si>
    <t>Total Capitulo VII</t>
  </si>
  <si>
    <t>Total Operacións Non Financeiras</t>
  </si>
  <si>
    <t>Remanente de tesourería</t>
  </si>
  <si>
    <t>Remanentes de tesourería</t>
  </si>
  <si>
    <t>Total Capitulo VIII</t>
  </si>
  <si>
    <t>Total Operacións Financeiras</t>
  </si>
  <si>
    <t>TOTAL</t>
  </si>
  <si>
    <t xml:space="preserve">Outros ingresos   </t>
  </si>
  <si>
    <t>Ingresos diversos</t>
  </si>
  <si>
    <t>Outras transferencias da Unión Europea</t>
  </si>
  <si>
    <t>Reintegro de prestamos concedidos fora do sector público</t>
  </si>
  <si>
    <t>Unidade de Análises e Programas</t>
  </si>
  <si>
    <t>Axudas do Exterior</t>
  </si>
  <si>
    <t>De prestamos en moeda nacional</t>
  </si>
  <si>
    <t>Intereses</t>
  </si>
  <si>
    <t>Doutros investimentos reais</t>
  </si>
  <si>
    <t>Venda doutros investimentos reais</t>
  </si>
  <si>
    <t>Total Capitulo VI</t>
  </si>
  <si>
    <t>Capítulo IV Transferencias correntes</t>
  </si>
  <si>
    <t>Capitulo V Ingresos Patrimoniais</t>
  </si>
  <si>
    <t>Capitulo VI Alleamento de Investimentos Reais</t>
  </si>
  <si>
    <t>Capitulo VII Transferencias de Capital</t>
  </si>
  <si>
    <t>Capitulo VIII Variación de Activos Financeiros</t>
  </si>
  <si>
    <t>Edficios e outras construccións</t>
  </si>
  <si>
    <t>Arrendamentos de mobiliario e enseres</t>
  </si>
  <si>
    <t>233*</t>
  </si>
  <si>
    <t>Contratos programa grupos de investigación</t>
  </si>
  <si>
    <t>Fonte: Xerencia</t>
  </si>
  <si>
    <t>Outras transferencias correntes</t>
  </si>
  <si>
    <t>140.09</t>
  </si>
  <si>
    <t>Persoal convocatoria retención de talento</t>
  </si>
  <si>
    <t>482.02</t>
  </si>
  <si>
    <t>482.03</t>
  </si>
  <si>
    <t>Bolsas máster</t>
  </si>
  <si>
    <t>Bolsas circunstancias económicas especiais</t>
  </si>
  <si>
    <t>Proxectos de investigación MEC</t>
  </si>
  <si>
    <t>Proxectos de investigación XUNTA</t>
  </si>
  <si>
    <t>Proxectos de investigación cofinanciados</t>
  </si>
  <si>
    <t>Proxectos de investigación outros organismos</t>
  </si>
  <si>
    <t>ORZAMENTO DE INGRESOS_PREVISIÓNS INICIAIS</t>
  </si>
  <si>
    <t>ORZAMENTO DE GASTOS_PREVISIÓNS INICIAIS</t>
  </si>
  <si>
    <t>Licenzas e canons</t>
  </si>
  <si>
    <t>Capítulo II. Gastos correntes en bens e servizos</t>
  </si>
  <si>
    <t>Capítulo V. Fondo de Continxencia</t>
  </si>
  <si>
    <t>Fondo de Continxencia</t>
  </si>
  <si>
    <t>Data de publicación: febreiro 2022</t>
  </si>
  <si>
    <t>141.00</t>
  </si>
  <si>
    <t>141.01</t>
  </si>
  <si>
    <t>De persoal financiado Fondo PRTR</t>
  </si>
  <si>
    <t>Persoal financiado Margarita Salas</t>
  </si>
  <si>
    <t>221.03</t>
  </si>
  <si>
    <t>Subministracións para investigación</t>
  </si>
  <si>
    <t>Bolsas financiadas con MRR</t>
  </si>
  <si>
    <t>700.21</t>
  </si>
  <si>
    <t>Fondos plan de modernización, transformación e resilencia</t>
  </si>
  <si>
    <t>400.21</t>
  </si>
  <si>
    <t>Transf. correntes fondos plan de modernización, transformación e resilencia</t>
  </si>
  <si>
    <t>Data de publicación: febreiro 2023</t>
  </si>
  <si>
    <t>Reintegros de operacións correntes</t>
  </si>
  <si>
    <t>Reintegros de cerrados</t>
  </si>
  <si>
    <t>Reintegros de correntes</t>
  </si>
  <si>
    <t>Transferencias derivadas de convenios internacionais</t>
  </si>
  <si>
    <t>Outras concesións e aproveitamento</t>
  </si>
  <si>
    <t>Da Administración central</t>
  </si>
  <si>
    <t>710.21</t>
  </si>
  <si>
    <t>Fondos MRR Axencia Estatal de Investigación</t>
  </si>
  <si>
    <t>De Organismos Autónomos</t>
  </si>
  <si>
    <t>750.21</t>
  </si>
  <si>
    <t>Fondos de resilencia e recuperación. Ingresos Administración Autonómica</t>
  </si>
  <si>
    <t>Doutros</t>
  </si>
  <si>
    <t>De institucións sen fins de lucro</t>
  </si>
  <si>
    <t>Do exterior</t>
  </si>
  <si>
    <t>Do Fondo Europeo de Desenvolvemento</t>
  </si>
  <si>
    <t>Da Unión Europea</t>
  </si>
  <si>
    <t>Outras transferencias do exterior</t>
  </si>
  <si>
    <t>Reintegros de prestamos concedidos fóra do sector publico a longo prazo</t>
  </si>
  <si>
    <t>Persoal investigador subvencionado convocatorias MEC</t>
  </si>
  <si>
    <t>Persoal Investigador subvencionado convocatorias Xunta</t>
  </si>
  <si>
    <t>141.02</t>
  </si>
  <si>
    <t>Persoal (INVESTIGO-SEPE)</t>
  </si>
  <si>
    <t>141.03</t>
  </si>
  <si>
    <t>Persoal técnico UNIDIGITAL</t>
  </si>
  <si>
    <t>143.02</t>
  </si>
  <si>
    <t>Persoal técnico financiado con subvención pública. ORI</t>
  </si>
  <si>
    <t>Aluguer doutro inmobilizado material</t>
  </si>
  <si>
    <t>481.21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</si>
</sst>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\ &quot;€&quot;"/>
  </numFmts>
  <fonts count="22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Fill="0" applyProtection="0"/>
    <xf numFmtId="44" fontId="2" fillId="0" borderId="0" applyFont="0" applyFill="0" applyBorder="0" applyAlignment="0" applyProtection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3" xfId="2" applyFont="1" applyBorder="1" applyAlignment="1">
      <alignment vertical="center" wrapText="1"/>
    </xf>
    <xf numFmtId="0" fontId="7" fillId="0" borderId="3" xfId="2" applyFont="1" applyBorder="1"/>
    <xf numFmtId="0" fontId="8" fillId="0" borderId="3" xfId="0" applyFont="1" applyBorder="1"/>
    <xf numFmtId="0" fontId="7" fillId="0" borderId="3" xfId="2" applyFont="1" applyBorder="1" applyAlignment="1">
      <alignment wrapText="1"/>
    </xf>
    <xf numFmtId="0" fontId="8" fillId="0" borderId="0" xfId="0" applyFont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9" fillId="0" borderId="0" xfId="0" applyFont="1" applyFill="1" applyAlignment="1" applyProtection="1">
      <alignment vertical="center"/>
    </xf>
    <xf numFmtId="3" fontId="8" fillId="0" borderId="0" xfId="0" applyNumberFormat="1" applyFont="1" applyFill="1" applyProtection="1"/>
    <xf numFmtId="164" fontId="8" fillId="0" borderId="0" xfId="0" applyNumberFormat="1" applyFont="1" applyFill="1" applyProtection="1"/>
    <xf numFmtId="0" fontId="12" fillId="0" borderId="0" xfId="0" applyFont="1" applyFill="1" applyProtection="1"/>
    <xf numFmtId="0" fontId="6" fillId="0" borderId="3" xfId="2" applyFont="1" applyBorder="1"/>
    <xf numFmtId="0" fontId="12" fillId="0" borderId="3" xfId="0" applyFont="1" applyBorder="1"/>
    <xf numFmtId="0" fontId="6" fillId="0" borderId="3" xfId="2" applyFont="1" applyBorder="1" applyAlignment="1">
      <alignment wrapText="1"/>
    </xf>
    <xf numFmtId="0" fontId="12" fillId="0" borderId="0" xfId="0" applyFont="1"/>
    <xf numFmtId="0" fontId="13" fillId="0" borderId="0" xfId="0" applyFont="1" applyFill="1" applyProtection="1"/>
    <xf numFmtId="164" fontId="12" fillId="0" borderId="0" xfId="0" applyNumberFormat="1" applyFont="1"/>
    <xf numFmtId="8" fontId="12" fillId="0" borderId="0" xfId="0" applyNumberFormat="1" applyFont="1"/>
    <xf numFmtId="44" fontId="12" fillId="0" borderId="0" xfId="0" applyNumberFormat="1" applyFont="1"/>
    <xf numFmtId="0" fontId="14" fillId="0" borderId="0" xfId="0" applyFont="1" applyFill="1" applyProtection="1"/>
    <xf numFmtId="0" fontId="15" fillId="0" borderId="0" xfId="0" applyFont="1" applyFill="1" applyProtection="1"/>
    <xf numFmtId="0" fontId="11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164" fontId="16" fillId="0" borderId="0" xfId="1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1" applyNumberFormat="1" applyFont="1" applyBorder="1" applyAlignment="1">
      <alignment horizontal="right" vertical="center" wrapText="1"/>
    </xf>
    <xf numFmtId="6" fontId="18" fillId="0" borderId="0" xfId="3" applyNumberFormat="1" applyFont="1" applyAlignment="1">
      <alignment horizontal="right" vertical="top" wrapText="1"/>
    </xf>
    <xf numFmtId="6" fontId="19" fillId="0" borderId="0" xfId="3" applyNumberFormat="1" applyFont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4" fontId="16" fillId="0" borderId="4" xfId="1" applyNumberFormat="1" applyFont="1" applyBorder="1" applyAlignment="1">
      <alignment horizontal="right" vertical="center" wrapText="1"/>
    </xf>
    <xf numFmtId="8" fontId="19" fillId="0" borderId="0" xfId="3" applyNumberFormat="1" applyFont="1" applyAlignment="1">
      <alignment horizontal="right" vertical="center" wrapText="1"/>
    </xf>
    <xf numFmtId="8" fontId="18" fillId="0" borderId="0" xfId="3" applyNumberFormat="1" applyFont="1" applyAlignment="1">
      <alignment horizontal="right" vertical="center" wrapText="1"/>
    </xf>
    <xf numFmtId="8" fontId="19" fillId="0" borderId="4" xfId="3" applyNumberFormat="1" applyFont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0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</xf>
    <xf numFmtId="0" fontId="10" fillId="0" borderId="2" xfId="0" applyFont="1" applyFill="1" applyBorder="1" applyAlignment="1" applyProtection="1">
      <alignment vertical="center"/>
    </xf>
    <xf numFmtId="165" fontId="10" fillId="0" borderId="2" xfId="0" applyNumberFormat="1" applyFont="1" applyFill="1" applyBorder="1" applyAlignment="1" applyProtection="1">
      <alignment horizontal="right" vertical="center"/>
    </xf>
    <xf numFmtId="164" fontId="16" fillId="0" borderId="8" xfId="1" applyNumberFormat="1" applyFont="1" applyBorder="1" applyAlignment="1">
      <alignment horizontal="right" vertical="center" wrapText="1"/>
    </xf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165" fontId="10" fillId="0" borderId="0" xfId="0" applyNumberFormat="1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vertical="center"/>
    </xf>
    <xf numFmtId="165" fontId="10" fillId="0" borderId="1" xfId="0" applyNumberFormat="1" applyFont="1" applyFill="1" applyBorder="1" applyAlignment="1" applyProtection="1">
      <alignment horizontal="right" vertical="center"/>
    </xf>
    <xf numFmtId="0" fontId="5" fillId="0" borderId="0" xfId="2" applyFont="1" applyAlignment="1">
      <alignment horizontal="center" vertical="center" wrapText="1"/>
    </xf>
    <xf numFmtId="164" fontId="19" fillId="0" borderId="7" xfId="3" applyNumberFormat="1" applyFont="1" applyBorder="1" applyAlignment="1">
      <alignment horizontal="right" vertical="top" wrapText="1"/>
    </xf>
    <xf numFmtId="165" fontId="8" fillId="0" borderId="0" xfId="0" applyNumberFormat="1" applyFont="1" applyFill="1" applyProtection="1"/>
    <xf numFmtId="164" fontId="17" fillId="0" borderId="9" xfId="1" applyNumberFormat="1" applyFont="1" applyBorder="1" applyAlignment="1">
      <alignment horizontal="right" vertical="center" wrapText="1"/>
    </xf>
    <xf numFmtId="164" fontId="16" fillId="0" borderId="3" xfId="1" applyNumberFormat="1" applyFont="1" applyBorder="1" applyAlignment="1">
      <alignment horizontal="right" vertical="center" wrapText="1"/>
    </xf>
    <xf numFmtId="0" fontId="5" fillId="0" borderId="3" xfId="2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2" xfId="3" xr:uid="{00000000-0005-0000-0000-000003000000}"/>
    <cellStyle name="Normal 2 3" xfId="2" xr:uid="{00000000-0005-0000-0000-000004000000}"/>
  </cellStyles>
  <dxfs count="0"/>
  <tableStyles count="0" defaultTableStyle="TableStyleMedium2" defaultPivotStyle="PivotStyleLight16"/>
  <colors>
    <mruColors>
      <color rgb="FFFF00FF"/>
      <color rgb="FFECE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104319</xdr:colOff>
      <xdr:row>0</xdr:row>
      <xdr:rowOff>136525</xdr:rowOff>
    </xdr:from>
    <xdr:to>
      <xdr:col>2</xdr:col>
      <xdr:colOff>1437820</xdr:colOff>
      <xdr:row>0</xdr:row>
      <xdr:rowOff>622300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19" y="136525"/>
          <a:ext cx="269421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465175</xdr:colOff>
      <xdr:row>26</xdr:row>
      <xdr:rowOff>1</xdr:rowOff>
    </xdr:from>
    <xdr:to>
      <xdr:col>13</xdr:col>
      <xdr:colOff>181759</xdr:colOff>
      <xdr:row>42</xdr:row>
      <xdr:rowOff>119419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724EC8-1EAE-28B4-196C-C1D40119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2617" y="6612123"/>
          <a:ext cx="6273328" cy="3840813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476249</xdr:colOff>
      <xdr:row>8</xdr:row>
      <xdr:rowOff>11075</xdr:rowOff>
    </xdr:from>
    <xdr:to>
      <xdr:col>13</xdr:col>
      <xdr:colOff>192833</xdr:colOff>
      <xdr:row>23</xdr:row>
      <xdr:rowOff>196947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F7A2C7-EE3B-CDCF-2256-DA8337CEA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3691" y="2270494"/>
          <a:ext cx="6273328" cy="3840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0</xdr:row>
      <xdr:rowOff>57150</xdr:rowOff>
    </xdr:from>
    <xdr:to>
      <xdr:col>2</xdr:col>
      <xdr:colOff>1381124</xdr:colOff>
      <xdr:row>0</xdr:row>
      <xdr:rowOff>542925</xdr:rowOff>
    </xdr:to>
    <xdr:pic>
      <xdr:nvPicPr>
        <xdr:cNvPr id="28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57150"/>
          <a:ext cx="2705101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343343</xdr:colOff>
      <xdr:row>25</xdr:row>
      <xdr:rowOff>11073</xdr:rowOff>
    </xdr:from>
    <xdr:to>
      <xdr:col>16</xdr:col>
      <xdr:colOff>269344</xdr:colOff>
      <xdr:row>42</xdr:row>
      <xdr:rowOff>11074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68CEB7-65C3-43D3-8F84-0A00EC349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7413" y="6180172"/>
          <a:ext cx="6383065" cy="3953983"/>
        </a:xfrm>
        <a:prstGeom prst="rect">
          <a:avLst/>
        </a:prstGeom>
      </xdr:spPr>
    </xdr:pic>
    <xdr:clientData/>
  </xdr:twoCellAnchor>
  <xdr:twoCellAnchor editAs="oneCell">
    <xdr:from>
      <xdr:col>5</xdr:col>
      <xdr:colOff>321191</xdr:colOff>
      <xdr:row>7</xdr:row>
      <xdr:rowOff>11075</xdr:rowOff>
    </xdr:from>
    <xdr:to>
      <xdr:col>16</xdr:col>
      <xdr:colOff>247192</xdr:colOff>
      <xdr:row>22</xdr:row>
      <xdr:rowOff>143605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1068DB-7D4D-F0E2-5CF5-8E64F90A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65261" y="1993604"/>
          <a:ext cx="6383065" cy="3621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zoomScale="86" zoomScaleNormal="86" workbookViewId="0">
      <selection activeCell="A8" sqref="A8:C8"/>
    </sheetView>
  </sheetViews>
  <sheetFormatPr baseColWidth="10" defaultRowHeight="15" x14ac:dyDescent="0.25"/>
  <cols>
    <col min="1" max="2" width="12.1640625" style="16" bestFit="1" customWidth="1"/>
    <col min="3" max="3" width="86" style="16" bestFit="1" customWidth="1"/>
    <col min="4" max="4" width="18.5" style="16" bestFit="1" customWidth="1"/>
    <col min="5" max="5" width="18.5" style="16" customWidth="1"/>
    <col min="6" max="6" width="16.6640625" style="16" bestFit="1" customWidth="1"/>
    <col min="7" max="7" width="18.33203125" style="16" bestFit="1" customWidth="1"/>
    <col min="8" max="8" width="16" style="16" bestFit="1" customWidth="1"/>
    <col min="9" max="9" width="15.5" style="16" bestFit="1" customWidth="1"/>
    <col min="10" max="15" width="12" style="16"/>
    <col min="16" max="16" width="12.5" style="16" bestFit="1" customWidth="1"/>
    <col min="17" max="16384" width="12" style="16"/>
  </cols>
  <sheetData>
    <row r="1" spans="1:14" ht="53.25" customHeight="1" thickBot="1" x14ac:dyDescent="0.3">
      <c r="A1" s="1"/>
      <c r="B1" s="13"/>
      <c r="C1" s="14"/>
      <c r="D1" s="15"/>
      <c r="E1" s="15"/>
      <c r="F1" s="15"/>
      <c r="G1" s="15"/>
      <c r="H1" s="15"/>
      <c r="I1" s="15"/>
      <c r="J1" s="59" t="s">
        <v>197</v>
      </c>
      <c r="K1" s="59"/>
      <c r="L1" s="59"/>
      <c r="M1" s="59"/>
      <c r="N1" s="59"/>
    </row>
    <row r="3" spans="1:14" ht="18" customHeight="1" x14ac:dyDescent="0.3">
      <c r="A3" s="21" t="s">
        <v>225</v>
      </c>
    </row>
    <row r="4" spans="1:14" ht="18" customHeight="1" x14ac:dyDescent="0.3">
      <c r="A4" s="22" t="s">
        <v>213</v>
      </c>
    </row>
    <row r="5" spans="1:14" ht="18" customHeight="1" x14ac:dyDescent="0.3">
      <c r="A5" s="24" t="s">
        <v>243</v>
      </c>
    </row>
    <row r="6" spans="1:14" ht="18" customHeight="1" x14ac:dyDescent="0.25">
      <c r="C6" s="17"/>
      <c r="D6" s="17"/>
      <c r="E6" s="17"/>
      <c r="F6" s="17"/>
    </row>
    <row r="7" spans="1:14" ht="18" customHeight="1" x14ac:dyDescent="0.35">
      <c r="A7" s="23"/>
      <c r="B7" s="23"/>
      <c r="C7" s="23"/>
      <c r="D7" s="40">
        <v>2022</v>
      </c>
      <c r="E7" s="40">
        <v>2023</v>
      </c>
    </row>
    <row r="8" spans="1:14" ht="18" customHeight="1" x14ac:dyDescent="0.25">
      <c r="A8" s="64" t="s">
        <v>154</v>
      </c>
      <c r="B8" s="64"/>
      <c r="C8" s="64"/>
      <c r="D8" s="25"/>
      <c r="E8" s="25"/>
    </row>
    <row r="9" spans="1:14" ht="18" customHeight="1" x14ac:dyDescent="0.25">
      <c r="A9" s="25">
        <v>31</v>
      </c>
      <c r="B9" s="25"/>
      <c r="C9" s="25" t="s">
        <v>155</v>
      </c>
      <c r="D9" s="26">
        <v>15685000</v>
      </c>
      <c r="E9" s="26">
        <v>14897638</v>
      </c>
    </row>
    <row r="10" spans="1:14" ht="18" customHeight="1" x14ac:dyDescent="0.25">
      <c r="A10" s="25"/>
      <c r="B10" s="27">
        <v>310</v>
      </c>
      <c r="C10" s="27" t="s">
        <v>156</v>
      </c>
      <c r="D10" s="28">
        <v>105000</v>
      </c>
      <c r="E10" s="28">
        <v>70000</v>
      </c>
    </row>
    <row r="11" spans="1:14" ht="18" customHeight="1" x14ac:dyDescent="0.25">
      <c r="A11" s="25"/>
      <c r="B11" s="27">
        <v>311</v>
      </c>
      <c r="C11" s="27" t="s">
        <v>157</v>
      </c>
      <c r="D11" s="29">
        <v>180000</v>
      </c>
      <c r="E11" s="29">
        <v>175000</v>
      </c>
      <c r="F11" s="18"/>
    </row>
    <row r="12" spans="1:14" ht="18" customHeight="1" x14ac:dyDescent="0.25">
      <c r="A12" s="25"/>
      <c r="B12" s="27">
        <v>313</v>
      </c>
      <c r="C12" s="27" t="s">
        <v>158</v>
      </c>
      <c r="D12" s="29">
        <v>14950000</v>
      </c>
      <c r="E12" s="29">
        <v>14192638</v>
      </c>
    </row>
    <row r="13" spans="1:14" ht="18" customHeight="1" x14ac:dyDescent="0.25">
      <c r="A13" s="25"/>
      <c r="B13" s="27">
        <v>319</v>
      </c>
      <c r="C13" s="27" t="s">
        <v>159</v>
      </c>
      <c r="D13" s="29">
        <v>450000</v>
      </c>
      <c r="E13" s="29">
        <v>460000</v>
      </c>
    </row>
    <row r="14" spans="1:14" ht="18" customHeight="1" x14ac:dyDescent="0.25">
      <c r="A14" s="25">
        <v>32</v>
      </c>
      <c r="B14" s="25"/>
      <c r="C14" s="25" t="s">
        <v>160</v>
      </c>
      <c r="D14" s="30">
        <v>1045000</v>
      </c>
      <c r="E14" s="30">
        <v>1090500</v>
      </c>
    </row>
    <row r="15" spans="1:14" ht="31.5" customHeight="1" x14ac:dyDescent="0.25">
      <c r="A15" s="25"/>
      <c r="B15" s="27">
        <v>327</v>
      </c>
      <c r="C15" s="27" t="s">
        <v>161</v>
      </c>
      <c r="D15" s="29">
        <v>395000</v>
      </c>
      <c r="E15" s="29">
        <v>240500</v>
      </c>
      <c r="F15" s="19"/>
    </row>
    <row r="16" spans="1:14" ht="18" customHeight="1" x14ac:dyDescent="0.25">
      <c r="A16" s="25"/>
      <c r="B16" s="27">
        <v>328</v>
      </c>
      <c r="C16" s="27" t="s">
        <v>162</v>
      </c>
      <c r="D16" s="29">
        <v>650000</v>
      </c>
      <c r="E16" s="29">
        <v>850000</v>
      </c>
    </row>
    <row r="17" spans="1:16" ht="18" customHeight="1" x14ac:dyDescent="0.25">
      <c r="A17" s="25">
        <v>33</v>
      </c>
      <c r="B17" s="25"/>
      <c r="C17" s="25" t="s">
        <v>163</v>
      </c>
      <c r="D17" s="30">
        <v>3000</v>
      </c>
      <c r="E17" s="30">
        <v>3000</v>
      </c>
    </row>
    <row r="18" spans="1:16" ht="18" customHeight="1" x14ac:dyDescent="0.25">
      <c r="A18" s="25"/>
      <c r="B18" s="27">
        <v>330</v>
      </c>
      <c r="C18" s="27" t="s">
        <v>164</v>
      </c>
      <c r="D18" s="29">
        <v>3000</v>
      </c>
      <c r="E18" s="29">
        <v>3000</v>
      </c>
    </row>
    <row r="19" spans="1:16" ht="18" customHeight="1" x14ac:dyDescent="0.25">
      <c r="A19" s="25">
        <v>38</v>
      </c>
      <c r="B19" s="27"/>
      <c r="C19" s="27" t="s">
        <v>244</v>
      </c>
      <c r="D19" s="26">
        <v>0</v>
      </c>
      <c r="E19" s="30">
        <v>15000</v>
      </c>
    </row>
    <row r="20" spans="1:16" ht="18" customHeight="1" x14ac:dyDescent="0.25">
      <c r="A20" s="25"/>
      <c r="B20" s="27">
        <v>380</v>
      </c>
      <c r="C20" s="27" t="s">
        <v>245</v>
      </c>
      <c r="D20" s="29"/>
      <c r="E20" s="29">
        <v>10000</v>
      </c>
    </row>
    <row r="21" spans="1:16" ht="18" customHeight="1" x14ac:dyDescent="0.25">
      <c r="A21" s="25"/>
      <c r="B21" s="27">
        <v>381</v>
      </c>
      <c r="C21" s="27" t="s">
        <v>246</v>
      </c>
      <c r="D21" s="26">
        <v>0</v>
      </c>
      <c r="E21" s="29">
        <v>5000</v>
      </c>
    </row>
    <row r="22" spans="1:16" ht="18" customHeight="1" x14ac:dyDescent="0.25">
      <c r="A22" s="25">
        <v>39</v>
      </c>
      <c r="B22" s="25"/>
      <c r="C22" s="25" t="s">
        <v>193</v>
      </c>
      <c r="D22" s="30">
        <v>400000</v>
      </c>
      <c r="E22" s="30">
        <v>1100000</v>
      </c>
    </row>
    <row r="23" spans="1:16" ht="18" customHeight="1" x14ac:dyDescent="0.25">
      <c r="A23" s="25"/>
      <c r="B23" s="27">
        <v>399</v>
      </c>
      <c r="C23" s="27" t="s">
        <v>194</v>
      </c>
      <c r="D23" s="29">
        <v>400000</v>
      </c>
      <c r="E23" s="29">
        <v>1100000</v>
      </c>
      <c r="F23" s="18"/>
    </row>
    <row r="24" spans="1:16" ht="18" customHeight="1" x14ac:dyDescent="0.25">
      <c r="A24" s="65" t="s">
        <v>165</v>
      </c>
      <c r="B24" s="65"/>
      <c r="C24" s="65"/>
      <c r="D24" s="55">
        <v>17133000</v>
      </c>
      <c r="E24" s="55">
        <f>E9+E14+E17+E19+E22</f>
        <v>17106138</v>
      </c>
      <c r="P24" s="18"/>
    </row>
    <row r="25" spans="1:16" ht="18" customHeight="1" x14ac:dyDescent="0.25">
      <c r="A25" s="63" t="s">
        <v>204</v>
      </c>
      <c r="B25" s="63"/>
      <c r="C25" s="63"/>
      <c r="D25" s="25"/>
      <c r="E25" s="25"/>
      <c r="I25" s="18"/>
    </row>
    <row r="26" spans="1:16" ht="18" customHeight="1" x14ac:dyDescent="0.25">
      <c r="A26" s="25">
        <v>40</v>
      </c>
      <c r="B26" s="25"/>
      <c r="C26" s="25" t="s">
        <v>166</v>
      </c>
      <c r="D26" s="26">
        <v>2810903</v>
      </c>
      <c r="E26" s="26">
        <v>5100000</v>
      </c>
      <c r="G26" s="18"/>
    </row>
    <row r="27" spans="1:16" ht="18" customHeight="1" x14ac:dyDescent="0.25">
      <c r="A27" s="27"/>
      <c r="B27" s="27">
        <v>400</v>
      </c>
      <c r="C27" s="27" t="s">
        <v>167</v>
      </c>
      <c r="D27" s="28">
        <v>2810903</v>
      </c>
      <c r="E27" s="28">
        <v>3270000</v>
      </c>
    </row>
    <row r="28" spans="1:16" ht="18" customHeight="1" x14ac:dyDescent="0.25">
      <c r="A28" s="27"/>
      <c r="B28" s="27" t="s">
        <v>241</v>
      </c>
      <c r="C28" s="27" t="s">
        <v>242</v>
      </c>
      <c r="D28" s="26">
        <v>1940000</v>
      </c>
      <c r="E28" s="28">
        <v>1830000</v>
      </c>
    </row>
    <row r="29" spans="1:16" ht="18" customHeight="1" x14ac:dyDescent="0.25">
      <c r="A29" s="25">
        <v>41</v>
      </c>
      <c r="B29" s="25"/>
      <c r="C29" s="25" t="s">
        <v>168</v>
      </c>
      <c r="D29" s="26">
        <v>2341558</v>
      </c>
      <c r="E29" s="26">
        <v>2143152</v>
      </c>
    </row>
    <row r="30" spans="1:16" ht="18" customHeight="1" x14ac:dyDescent="0.25">
      <c r="A30" s="25"/>
      <c r="B30" s="27">
        <v>410</v>
      </c>
      <c r="C30" s="27" t="s">
        <v>168</v>
      </c>
      <c r="D30" s="28">
        <v>2341558</v>
      </c>
      <c r="E30" s="28">
        <v>2143152</v>
      </c>
    </row>
    <row r="31" spans="1:16" ht="18" customHeight="1" x14ac:dyDescent="0.25">
      <c r="A31" s="25">
        <v>45</v>
      </c>
      <c r="B31" s="25"/>
      <c r="C31" s="25" t="s">
        <v>169</v>
      </c>
      <c r="D31" s="26">
        <v>130192344</v>
      </c>
      <c r="E31" s="26">
        <v>134929298</v>
      </c>
    </row>
    <row r="32" spans="1:16" ht="18" customHeight="1" x14ac:dyDescent="0.25">
      <c r="A32" s="27"/>
      <c r="B32" s="27">
        <v>450</v>
      </c>
      <c r="C32" s="27" t="s">
        <v>170</v>
      </c>
      <c r="D32" s="28">
        <v>130192344</v>
      </c>
      <c r="E32" s="28">
        <v>134929298</v>
      </c>
    </row>
    <row r="33" spans="1:5" ht="18" customHeight="1" x14ac:dyDescent="0.25">
      <c r="A33" s="27"/>
      <c r="B33" s="31">
        <v>45000</v>
      </c>
      <c r="C33" s="27" t="s">
        <v>171</v>
      </c>
      <c r="D33" s="28">
        <v>82591471</v>
      </c>
      <c r="E33" s="28">
        <v>86916200</v>
      </c>
    </row>
    <row r="34" spans="1:5" ht="18" customHeight="1" x14ac:dyDescent="0.25">
      <c r="A34" s="27"/>
      <c r="B34" s="31">
        <v>45001</v>
      </c>
      <c r="C34" s="27" t="s">
        <v>172</v>
      </c>
      <c r="D34" s="28">
        <v>39349733</v>
      </c>
      <c r="E34" s="28">
        <v>39044715</v>
      </c>
    </row>
    <row r="35" spans="1:5" ht="18" customHeight="1" x14ac:dyDescent="0.25">
      <c r="A35" s="27"/>
      <c r="B35" s="31">
        <v>45003</v>
      </c>
      <c r="C35" s="27" t="s">
        <v>173</v>
      </c>
      <c r="D35" s="28">
        <v>3817000</v>
      </c>
      <c r="E35" s="28">
        <v>5374253</v>
      </c>
    </row>
    <row r="36" spans="1:5" ht="18" customHeight="1" x14ac:dyDescent="0.25">
      <c r="A36" s="27"/>
      <c r="B36" s="31">
        <v>45009</v>
      </c>
      <c r="C36" s="27" t="s">
        <v>174</v>
      </c>
      <c r="D36" s="28">
        <v>4434140</v>
      </c>
      <c r="E36" s="28">
        <v>3594130</v>
      </c>
    </row>
    <row r="37" spans="1:5" ht="18" customHeight="1" x14ac:dyDescent="0.25">
      <c r="A37" s="25">
        <v>46</v>
      </c>
      <c r="B37" s="25"/>
      <c r="C37" s="25" t="s">
        <v>175</v>
      </c>
      <c r="D37" s="26">
        <v>389500</v>
      </c>
      <c r="E37" s="26">
        <v>380000</v>
      </c>
    </row>
    <row r="38" spans="1:5" ht="18" customHeight="1" x14ac:dyDescent="0.25">
      <c r="A38" s="25"/>
      <c r="B38" s="27">
        <v>460</v>
      </c>
      <c r="C38" s="27" t="s">
        <v>176</v>
      </c>
      <c r="D38" s="28">
        <v>60000</v>
      </c>
      <c r="E38" s="28">
        <v>60000</v>
      </c>
    </row>
    <row r="39" spans="1:5" ht="18" customHeight="1" x14ac:dyDescent="0.25">
      <c r="A39" s="25"/>
      <c r="B39" s="27">
        <v>461</v>
      </c>
      <c r="C39" s="27" t="s">
        <v>177</v>
      </c>
      <c r="D39" s="28">
        <v>329500</v>
      </c>
      <c r="E39" s="28">
        <v>320000</v>
      </c>
    </row>
    <row r="40" spans="1:5" ht="18" customHeight="1" x14ac:dyDescent="0.25">
      <c r="A40" s="25">
        <v>47</v>
      </c>
      <c r="B40" s="25"/>
      <c r="C40" s="25" t="s">
        <v>178</v>
      </c>
      <c r="D40" s="26">
        <v>987500</v>
      </c>
      <c r="E40" s="26">
        <v>973500</v>
      </c>
    </row>
    <row r="41" spans="1:5" ht="18" customHeight="1" x14ac:dyDescent="0.25">
      <c r="A41" s="25"/>
      <c r="B41" s="27">
        <v>470</v>
      </c>
      <c r="C41" s="27" t="s">
        <v>178</v>
      </c>
      <c r="D41" s="28">
        <v>987500</v>
      </c>
      <c r="E41" s="28">
        <v>973500</v>
      </c>
    </row>
    <row r="42" spans="1:5" ht="18" customHeight="1" x14ac:dyDescent="0.25">
      <c r="A42" s="25">
        <v>48</v>
      </c>
      <c r="B42" s="25"/>
      <c r="C42" s="25" t="s">
        <v>179</v>
      </c>
      <c r="D42" s="26">
        <v>426500</v>
      </c>
      <c r="E42" s="26">
        <v>501500</v>
      </c>
    </row>
    <row r="43" spans="1:5" ht="18" customHeight="1" x14ac:dyDescent="0.25">
      <c r="A43" s="25"/>
      <c r="B43" s="27">
        <v>481</v>
      </c>
      <c r="C43" s="27" t="s">
        <v>179</v>
      </c>
      <c r="D43" s="28">
        <v>426500</v>
      </c>
      <c r="E43" s="28">
        <v>501500</v>
      </c>
    </row>
    <row r="44" spans="1:5" ht="18" customHeight="1" x14ac:dyDescent="0.25">
      <c r="A44" s="32">
        <v>49</v>
      </c>
      <c r="B44" s="33"/>
      <c r="C44" s="32" t="s">
        <v>198</v>
      </c>
      <c r="D44" s="26">
        <v>755547</v>
      </c>
      <c r="E44" s="26">
        <v>543433</v>
      </c>
    </row>
    <row r="45" spans="1:5" ht="18" customHeight="1" x14ac:dyDescent="0.25">
      <c r="A45" s="25"/>
      <c r="B45" s="27">
        <v>492</v>
      </c>
      <c r="C45" s="27" t="s">
        <v>195</v>
      </c>
      <c r="D45" s="28">
        <v>755547</v>
      </c>
      <c r="E45" s="28"/>
    </row>
    <row r="46" spans="1:5" ht="18" customHeight="1" x14ac:dyDescent="0.25">
      <c r="A46" s="25"/>
      <c r="B46" s="27">
        <v>493</v>
      </c>
      <c r="C46" s="27" t="s">
        <v>247</v>
      </c>
      <c r="D46" s="26">
        <v>0</v>
      </c>
      <c r="E46" s="28">
        <v>533433</v>
      </c>
    </row>
    <row r="47" spans="1:5" ht="18" customHeight="1" x14ac:dyDescent="0.25">
      <c r="A47" s="25"/>
      <c r="B47" s="27">
        <v>499</v>
      </c>
      <c r="C47" s="27" t="s">
        <v>214</v>
      </c>
      <c r="D47" s="26">
        <v>0</v>
      </c>
      <c r="E47" s="28">
        <v>10000</v>
      </c>
    </row>
    <row r="48" spans="1:5" ht="18" customHeight="1" x14ac:dyDescent="0.25">
      <c r="A48" s="60" t="s">
        <v>180</v>
      </c>
      <c r="B48" s="60"/>
      <c r="C48" s="60"/>
      <c r="D48" s="34">
        <v>139843852</v>
      </c>
      <c r="E48" s="34">
        <f>E26+E29+E31+E37+E40+E42+E44</f>
        <v>144570883</v>
      </c>
    </row>
    <row r="49" spans="1:7" ht="18" customHeight="1" x14ac:dyDescent="0.25">
      <c r="A49" s="63" t="s">
        <v>205</v>
      </c>
      <c r="B49" s="63"/>
      <c r="C49" s="63"/>
      <c r="D49" s="25"/>
      <c r="E49" s="25"/>
    </row>
    <row r="50" spans="1:7" ht="18" customHeight="1" x14ac:dyDescent="0.25">
      <c r="A50" s="25">
        <v>54</v>
      </c>
      <c r="B50" s="25"/>
      <c r="C50" s="25" t="s">
        <v>181</v>
      </c>
      <c r="D50" s="26">
        <v>65000</v>
      </c>
      <c r="E50" s="26">
        <v>65000</v>
      </c>
      <c r="F50" s="20"/>
    </row>
    <row r="51" spans="1:7" ht="18" customHeight="1" x14ac:dyDescent="0.25">
      <c r="A51" s="25"/>
      <c r="B51" s="27">
        <v>540</v>
      </c>
      <c r="C51" s="27" t="s">
        <v>182</v>
      </c>
      <c r="D51" s="28">
        <v>65000</v>
      </c>
      <c r="E51" s="28">
        <v>65000</v>
      </c>
      <c r="F51" s="18"/>
      <c r="G51" s="20"/>
    </row>
    <row r="52" spans="1:7" ht="18" customHeight="1" x14ac:dyDescent="0.25">
      <c r="A52" s="25">
        <v>55</v>
      </c>
      <c r="B52" s="27"/>
      <c r="C52" s="25" t="s">
        <v>183</v>
      </c>
      <c r="D52" s="26">
        <v>165000</v>
      </c>
      <c r="E52" s="26">
        <v>145000</v>
      </c>
    </row>
    <row r="53" spans="1:7" ht="18" customHeight="1" x14ac:dyDescent="0.25">
      <c r="A53" s="25"/>
      <c r="B53" s="27">
        <v>550</v>
      </c>
      <c r="C53" s="27" t="s">
        <v>183</v>
      </c>
      <c r="D53" s="28">
        <v>165000</v>
      </c>
      <c r="E53" s="28">
        <v>75000</v>
      </c>
    </row>
    <row r="54" spans="1:7" ht="18" customHeight="1" x14ac:dyDescent="0.25">
      <c r="A54" s="25"/>
      <c r="B54" s="27">
        <v>559</v>
      </c>
      <c r="C54" s="27" t="s">
        <v>248</v>
      </c>
      <c r="D54" s="26">
        <v>0</v>
      </c>
      <c r="E54" s="28">
        <v>70000</v>
      </c>
    </row>
    <row r="55" spans="1:7" ht="18" customHeight="1" x14ac:dyDescent="0.25">
      <c r="A55" s="60" t="s">
        <v>184</v>
      </c>
      <c r="B55" s="60"/>
      <c r="C55" s="60"/>
      <c r="D55" s="34">
        <v>230000</v>
      </c>
      <c r="E55" s="34">
        <f>E50+E52</f>
        <v>210000</v>
      </c>
    </row>
    <row r="56" spans="1:7" ht="18" customHeight="1" x14ac:dyDescent="0.25">
      <c r="A56" s="63" t="s">
        <v>206</v>
      </c>
      <c r="B56" s="63"/>
      <c r="C56" s="63"/>
      <c r="D56" s="25"/>
      <c r="E56" s="25"/>
    </row>
    <row r="57" spans="1:7" ht="18" customHeight="1" x14ac:dyDescent="0.25">
      <c r="A57" s="25">
        <v>61</v>
      </c>
      <c r="B57" s="25"/>
      <c r="C57" s="25" t="s">
        <v>201</v>
      </c>
      <c r="D57" s="35">
        <v>400000</v>
      </c>
      <c r="E57" s="35">
        <v>400000</v>
      </c>
    </row>
    <row r="58" spans="1:7" ht="18" customHeight="1" x14ac:dyDescent="0.25">
      <c r="A58" s="25"/>
      <c r="B58" s="27">
        <v>619</v>
      </c>
      <c r="C58" s="27" t="s">
        <v>202</v>
      </c>
      <c r="D58" s="36">
        <v>400000</v>
      </c>
      <c r="E58" s="36">
        <v>400000</v>
      </c>
      <c r="F58" s="19"/>
    </row>
    <row r="59" spans="1:7" ht="18" customHeight="1" x14ac:dyDescent="0.25">
      <c r="A59" s="60" t="s">
        <v>203</v>
      </c>
      <c r="B59" s="60"/>
      <c r="C59" s="60"/>
      <c r="D59" s="37">
        <v>400000</v>
      </c>
      <c r="E59" s="37">
        <v>400000</v>
      </c>
      <c r="F59" s="20"/>
      <c r="G59" s="20"/>
    </row>
    <row r="60" spans="1:7" ht="18" customHeight="1" x14ac:dyDescent="0.25">
      <c r="A60" s="63" t="s">
        <v>207</v>
      </c>
      <c r="B60" s="63"/>
      <c r="C60" s="63"/>
      <c r="D60" s="25"/>
      <c r="E60" s="25"/>
    </row>
    <row r="61" spans="1:7" ht="18" customHeight="1" x14ac:dyDescent="0.25">
      <c r="A61" s="25">
        <v>70</v>
      </c>
      <c r="B61" s="25"/>
      <c r="C61" s="25" t="s">
        <v>166</v>
      </c>
      <c r="D61" s="26">
        <v>15051126</v>
      </c>
      <c r="E61" s="26">
        <v>10523500</v>
      </c>
    </row>
    <row r="62" spans="1:7" ht="18" customHeight="1" x14ac:dyDescent="0.25">
      <c r="A62" s="25"/>
      <c r="B62" s="27">
        <v>700</v>
      </c>
      <c r="C62" s="27" t="s">
        <v>249</v>
      </c>
      <c r="D62" s="28">
        <v>12461000</v>
      </c>
      <c r="E62" s="28">
        <v>5023500</v>
      </c>
    </row>
    <row r="63" spans="1:7" ht="18" customHeight="1" x14ac:dyDescent="0.25">
      <c r="A63" s="25"/>
      <c r="B63" s="27" t="s">
        <v>239</v>
      </c>
      <c r="C63" s="27" t="s">
        <v>240</v>
      </c>
      <c r="D63" s="28">
        <v>2590126</v>
      </c>
      <c r="E63" s="28">
        <v>5500000</v>
      </c>
    </row>
    <row r="64" spans="1:7" ht="18" customHeight="1" x14ac:dyDescent="0.25">
      <c r="A64" s="25">
        <v>71</v>
      </c>
      <c r="B64" s="27"/>
      <c r="C64" s="27" t="s">
        <v>168</v>
      </c>
      <c r="D64" s="28">
        <v>0</v>
      </c>
      <c r="E64" s="26">
        <v>8000000</v>
      </c>
    </row>
    <row r="65" spans="1:6" ht="18" customHeight="1" x14ac:dyDescent="0.25">
      <c r="A65" s="25"/>
      <c r="B65" s="16">
        <v>710</v>
      </c>
      <c r="C65" s="27" t="s">
        <v>252</v>
      </c>
      <c r="D65" s="28">
        <v>0</v>
      </c>
      <c r="E65" s="28">
        <v>5500000</v>
      </c>
    </row>
    <row r="66" spans="1:6" ht="18" customHeight="1" x14ac:dyDescent="0.25">
      <c r="A66" s="25"/>
      <c r="B66" s="27" t="s">
        <v>250</v>
      </c>
      <c r="C66" s="27" t="s">
        <v>251</v>
      </c>
      <c r="D66" s="28">
        <v>0</v>
      </c>
      <c r="E66" s="28">
        <v>2500000</v>
      </c>
    </row>
    <row r="67" spans="1:6" ht="18" customHeight="1" x14ac:dyDescent="0.25">
      <c r="A67" s="25">
        <v>75</v>
      </c>
      <c r="B67" s="27"/>
      <c r="C67" s="25" t="s">
        <v>169</v>
      </c>
      <c r="D67" s="38">
        <v>6710000</v>
      </c>
      <c r="E67" s="38">
        <v>12409871</v>
      </c>
      <c r="F67" s="18"/>
    </row>
    <row r="68" spans="1:6" ht="18" customHeight="1" x14ac:dyDescent="0.25">
      <c r="A68" s="27"/>
      <c r="B68" s="27">
        <v>750</v>
      </c>
      <c r="C68" s="27" t="s">
        <v>170</v>
      </c>
      <c r="D68" s="39">
        <v>6710000</v>
      </c>
      <c r="E68" s="39">
        <v>12409871</v>
      </c>
      <c r="F68" s="18"/>
    </row>
    <row r="69" spans="1:6" ht="18" customHeight="1" x14ac:dyDescent="0.25">
      <c r="A69" s="25"/>
      <c r="B69" s="31">
        <v>75002</v>
      </c>
      <c r="C69" s="27" t="s">
        <v>185</v>
      </c>
      <c r="D69" s="28">
        <v>0</v>
      </c>
      <c r="E69" s="28">
        <v>4750000</v>
      </c>
      <c r="F69" s="20"/>
    </row>
    <row r="70" spans="1:6" ht="18" customHeight="1" x14ac:dyDescent="0.25">
      <c r="A70" s="25"/>
      <c r="B70" s="31">
        <v>75009</v>
      </c>
      <c r="C70" s="27" t="s">
        <v>174</v>
      </c>
      <c r="D70" s="28">
        <v>0</v>
      </c>
      <c r="E70" s="28">
        <v>3916127</v>
      </c>
    </row>
    <row r="71" spans="1:6" ht="18" customHeight="1" x14ac:dyDescent="0.25">
      <c r="A71" s="25"/>
      <c r="B71" s="31" t="s">
        <v>253</v>
      </c>
      <c r="C71" s="27" t="s">
        <v>254</v>
      </c>
      <c r="D71" s="28">
        <v>0</v>
      </c>
      <c r="E71" s="28">
        <v>3743744</v>
      </c>
    </row>
    <row r="72" spans="1:6" ht="18" customHeight="1" x14ac:dyDescent="0.25">
      <c r="A72" s="25">
        <v>77</v>
      </c>
      <c r="B72" s="27"/>
      <c r="C72" s="25" t="s">
        <v>178</v>
      </c>
      <c r="D72" s="26">
        <v>6500000</v>
      </c>
      <c r="E72" s="26">
        <v>7500000</v>
      </c>
    </row>
    <row r="73" spans="1:6" ht="18" customHeight="1" x14ac:dyDescent="0.25">
      <c r="A73" s="25"/>
      <c r="B73" s="27">
        <v>771</v>
      </c>
      <c r="C73" s="27" t="s">
        <v>141</v>
      </c>
      <c r="D73" s="28">
        <v>6500000</v>
      </c>
      <c r="E73" s="28">
        <v>7500000</v>
      </c>
    </row>
    <row r="74" spans="1:6" ht="18" customHeight="1" x14ac:dyDescent="0.25">
      <c r="A74" s="25">
        <v>78</v>
      </c>
      <c r="B74" s="27"/>
      <c r="C74" s="25" t="s">
        <v>255</v>
      </c>
      <c r="D74" s="26">
        <v>3000</v>
      </c>
      <c r="E74" s="26">
        <v>500000</v>
      </c>
      <c r="F74" s="18"/>
    </row>
    <row r="75" spans="1:6" ht="18" customHeight="1" x14ac:dyDescent="0.25">
      <c r="A75" s="25"/>
      <c r="B75" s="27">
        <v>781</v>
      </c>
      <c r="C75" s="27" t="s">
        <v>256</v>
      </c>
      <c r="D75" s="28">
        <v>3000</v>
      </c>
      <c r="E75" s="28">
        <v>500000</v>
      </c>
      <c r="F75" s="18"/>
    </row>
    <row r="76" spans="1:6" ht="18" customHeight="1" x14ac:dyDescent="0.25">
      <c r="A76" s="25">
        <v>79</v>
      </c>
      <c r="B76" s="27"/>
      <c r="C76" s="25" t="s">
        <v>257</v>
      </c>
      <c r="D76" s="28">
        <v>0</v>
      </c>
      <c r="E76" s="26">
        <v>1500000</v>
      </c>
      <c r="F76" s="18"/>
    </row>
    <row r="77" spans="1:6" ht="18" customHeight="1" x14ac:dyDescent="0.25">
      <c r="A77" s="27"/>
      <c r="B77" s="27">
        <v>790</v>
      </c>
      <c r="C77" s="27" t="s">
        <v>258</v>
      </c>
      <c r="D77" s="28">
        <v>0</v>
      </c>
      <c r="E77" s="28">
        <v>800000</v>
      </c>
      <c r="F77" s="18"/>
    </row>
    <row r="78" spans="1:6" ht="18" customHeight="1" x14ac:dyDescent="0.25">
      <c r="A78" s="27"/>
      <c r="B78" s="27">
        <v>795</v>
      </c>
      <c r="C78" s="27" t="s">
        <v>259</v>
      </c>
      <c r="D78" s="28">
        <v>0</v>
      </c>
      <c r="E78" s="28">
        <v>600000</v>
      </c>
      <c r="F78" s="18"/>
    </row>
    <row r="79" spans="1:6" ht="18" customHeight="1" x14ac:dyDescent="0.25">
      <c r="A79" s="27"/>
      <c r="B79" s="27">
        <v>799</v>
      </c>
      <c r="C79" s="27" t="s">
        <v>260</v>
      </c>
      <c r="D79" s="28">
        <v>0</v>
      </c>
      <c r="E79" s="28">
        <v>100000</v>
      </c>
      <c r="F79" s="18"/>
    </row>
    <row r="81" spans="1:8" ht="18" customHeight="1" x14ac:dyDescent="0.25">
      <c r="A81" s="60" t="s">
        <v>186</v>
      </c>
      <c r="B81" s="60"/>
      <c r="C81" s="60"/>
      <c r="D81" s="34">
        <v>28264126</v>
      </c>
      <c r="E81" s="34">
        <f>E61+E64+E67+E72+E74+E76</f>
        <v>40433371</v>
      </c>
      <c r="H81" s="20"/>
    </row>
    <row r="82" spans="1:8" ht="18" customHeight="1" x14ac:dyDescent="0.25">
      <c r="A82" s="60" t="s">
        <v>187</v>
      </c>
      <c r="B82" s="60"/>
      <c r="C82" s="60"/>
      <c r="D82" s="34">
        <v>185870978</v>
      </c>
      <c r="E82" s="34">
        <f>E24+E48+E55+E59+E81</f>
        <v>202720392</v>
      </c>
      <c r="F82" s="19"/>
    </row>
    <row r="83" spans="1:8" ht="18" customHeight="1" x14ac:dyDescent="0.25">
      <c r="A83" s="63" t="s">
        <v>208</v>
      </c>
      <c r="B83" s="63"/>
      <c r="C83" s="63"/>
      <c r="D83" s="25"/>
      <c r="E83" s="25"/>
    </row>
    <row r="84" spans="1:8" ht="28.5" customHeight="1" x14ac:dyDescent="0.25">
      <c r="A84" s="25">
        <v>83</v>
      </c>
      <c r="B84" s="25"/>
      <c r="C84" s="25" t="s">
        <v>196</v>
      </c>
      <c r="D84" s="26">
        <v>120000</v>
      </c>
      <c r="E84" s="26">
        <v>70000</v>
      </c>
    </row>
    <row r="85" spans="1:8" ht="33" customHeight="1" x14ac:dyDescent="0.25">
      <c r="A85" s="25"/>
      <c r="B85" s="27">
        <v>831</v>
      </c>
      <c r="C85" s="27" t="s">
        <v>261</v>
      </c>
      <c r="D85" s="28">
        <v>120000</v>
      </c>
      <c r="E85" s="28">
        <v>70000</v>
      </c>
    </row>
    <row r="86" spans="1:8" ht="18" customHeight="1" x14ac:dyDescent="0.25">
      <c r="A86" s="25">
        <v>87</v>
      </c>
      <c r="B86" s="25"/>
      <c r="C86" s="25" t="s">
        <v>188</v>
      </c>
      <c r="D86" s="26">
        <v>12685394</v>
      </c>
      <c r="E86" s="26">
        <v>25125226</v>
      </c>
      <c r="H86" s="19"/>
    </row>
    <row r="87" spans="1:8" ht="18" customHeight="1" x14ac:dyDescent="0.25">
      <c r="A87" s="27"/>
      <c r="B87" s="27">
        <v>870</v>
      </c>
      <c r="C87" s="27" t="s">
        <v>189</v>
      </c>
      <c r="D87" s="28">
        <v>12685394</v>
      </c>
      <c r="E87" s="28">
        <v>25125226</v>
      </c>
    </row>
    <row r="88" spans="1:8" ht="18" customHeight="1" x14ac:dyDescent="0.25">
      <c r="A88" s="60" t="s">
        <v>190</v>
      </c>
      <c r="B88" s="60"/>
      <c r="C88" s="60"/>
      <c r="D88" s="34">
        <v>12805394</v>
      </c>
      <c r="E88" s="34">
        <f>E84+E86</f>
        <v>25195226</v>
      </c>
    </row>
    <row r="89" spans="1:8" ht="18" customHeight="1" thickBot="1" x14ac:dyDescent="0.3">
      <c r="A89" s="61" t="s">
        <v>191</v>
      </c>
      <c r="B89" s="61"/>
      <c r="C89" s="61"/>
      <c r="D89" s="48">
        <v>12805394</v>
      </c>
      <c r="E89" s="48">
        <f>E88</f>
        <v>25195226</v>
      </c>
    </row>
    <row r="90" spans="1:8" ht="18" customHeight="1" thickBot="1" x14ac:dyDescent="0.3">
      <c r="A90" s="62" t="s">
        <v>192</v>
      </c>
      <c r="B90" s="62"/>
      <c r="C90" s="62"/>
      <c r="D90" s="58">
        <v>198676372</v>
      </c>
      <c r="E90" s="58">
        <f>E82+E89</f>
        <v>227915618</v>
      </c>
    </row>
    <row r="91" spans="1:8" ht="18" customHeight="1" x14ac:dyDescent="0.25">
      <c r="F91" s="18"/>
    </row>
  </sheetData>
  <mergeCells count="16">
    <mergeCell ref="J1:N1"/>
    <mergeCell ref="A88:C88"/>
    <mergeCell ref="A89:C89"/>
    <mergeCell ref="A90:C90"/>
    <mergeCell ref="A48:C48"/>
    <mergeCell ref="A55:C55"/>
    <mergeCell ref="A81:C81"/>
    <mergeCell ref="A82:C82"/>
    <mergeCell ref="A49:C49"/>
    <mergeCell ref="A60:C60"/>
    <mergeCell ref="A83:C83"/>
    <mergeCell ref="A8:C8"/>
    <mergeCell ref="A25:C25"/>
    <mergeCell ref="A24:C24"/>
    <mergeCell ref="A56:C56"/>
    <mergeCell ref="A59:C5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3"/>
  <sheetViews>
    <sheetView showRuler="0" zoomScale="86" zoomScaleNormal="86" workbookViewId="0">
      <selection activeCell="C3" sqref="C3"/>
    </sheetView>
  </sheetViews>
  <sheetFormatPr baseColWidth="10" defaultColWidth="9.33203125" defaultRowHeight="15" x14ac:dyDescent="0.25"/>
  <cols>
    <col min="1" max="1" width="9.83203125" style="8" customWidth="1"/>
    <col min="2" max="2" width="11.1640625" style="8" customWidth="1"/>
    <col min="3" max="3" width="66" style="8" customWidth="1"/>
    <col min="4" max="4" width="18" style="7" customWidth="1"/>
    <col min="5" max="5" width="18" style="12" bestFit="1" customWidth="1"/>
    <col min="6" max="6" width="13.5" style="8" bestFit="1" customWidth="1"/>
    <col min="7" max="10" width="9.33203125" style="8"/>
    <col min="11" max="11" width="10.5" style="8" bestFit="1" customWidth="1"/>
    <col min="12" max="14" width="9.33203125" style="8"/>
    <col min="15" max="15" width="14.5" style="8" customWidth="1"/>
    <col min="16" max="16384" width="9.33203125" style="8"/>
  </cols>
  <sheetData>
    <row r="1" spans="1:16" s="5" customFormat="1" ht="49.5" customHeight="1" thickBot="1" x14ac:dyDescent="0.3">
      <c r="A1" s="1"/>
      <c r="B1" s="2"/>
      <c r="C1" s="3"/>
      <c r="D1" s="4"/>
      <c r="E1" s="15"/>
      <c r="F1" s="4"/>
      <c r="G1" s="3"/>
      <c r="H1" s="3"/>
      <c r="I1" s="3"/>
      <c r="J1" s="3"/>
      <c r="K1" s="59" t="s">
        <v>197</v>
      </c>
      <c r="L1" s="59"/>
      <c r="M1" s="59"/>
      <c r="N1" s="59"/>
      <c r="O1" s="59"/>
      <c r="P1" s="54"/>
    </row>
    <row r="2" spans="1:16" s="5" customFormat="1" x14ac:dyDescent="0.25">
      <c r="E2" s="16"/>
    </row>
    <row r="3" spans="1:16" s="5" customFormat="1" ht="18" customHeight="1" x14ac:dyDescent="0.3">
      <c r="A3" s="21" t="s">
        <v>226</v>
      </c>
      <c r="B3" s="24"/>
      <c r="E3" s="16"/>
    </row>
    <row r="4" spans="1:16" s="5" customFormat="1" ht="18" customHeight="1" x14ac:dyDescent="0.3">
      <c r="A4" s="22" t="s">
        <v>213</v>
      </c>
      <c r="B4" s="24"/>
      <c r="E4" s="16"/>
    </row>
    <row r="5" spans="1:16" s="5" customFormat="1" ht="18" customHeight="1" x14ac:dyDescent="0.3">
      <c r="A5" s="24" t="s">
        <v>231</v>
      </c>
      <c r="B5" s="24"/>
      <c r="C5" s="6"/>
      <c r="D5" s="6"/>
      <c r="E5" s="17"/>
    </row>
    <row r="6" spans="1:16" ht="18" customHeight="1" x14ac:dyDescent="0.25">
      <c r="A6" s="9"/>
      <c r="B6" s="9"/>
      <c r="C6" s="9"/>
    </row>
    <row r="7" spans="1:16" ht="18" customHeight="1" x14ac:dyDescent="0.35">
      <c r="A7" s="9"/>
      <c r="B7" s="9"/>
      <c r="C7" s="9"/>
      <c r="D7" s="40">
        <v>2022</v>
      </c>
      <c r="E7" s="40">
        <v>2023</v>
      </c>
    </row>
    <row r="8" spans="1:16" ht="18" customHeight="1" x14ac:dyDescent="0.2">
      <c r="A8" s="66" t="s">
        <v>0</v>
      </c>
      <c r="B8" s="66"/>
      <c r="C8" s="66"/>
      <c r="D8" s="41"/>
      <c r="E8" s="41"/>
    </row>
    <row r="9" spans="1:16" ht="18" customHeight="1" x14ac:dyDescent="0.2">
      <c r="A9" s="41">
        <v>10</v>
      </c>
      <c r="B9" s="41"/>
      <c r="C9" s="42" t="s">
        <v>1</v>
      </c>
      <c r="D9" s="26">
        <v>212088</v>
      </c>
      <c r="E9" s="26">
        <v>155247</v>
      </c>
    </row>
    <row r="10" spans="1:16" ht="18" customHeight="1" x14ac:dyDescent="0.2">
      <c r="A10" s="43"/>
      <c r="B10" s="43">
        <v>100</v>
      </c>
      <c r="C10" s="44" t="s">
        <v>2</v>
      </c>
      <c r="D10" s="28">
        <v>212088</v>
      </c>
      <c r="E10" s="28">
        <v>155247</v>
      </c>
    </row>
    <row r="11" spans="1:16" ht="18" customHeight="1" x14ac:dyDescent="0.2">
      <c r="A11" s="41">
        <v>11</v>
      </c>
      <c r="B11" s="41"/>
      <c r="C11" s="42" t="s">
        <v>3</v>
      </c>
      <c r="D11" s="26">
        <v>245793</v>
      </c>
      <c r="E11" s="26">
        <v>410372</v>
      </c>
    </row>
    <row r="12" spans="1:16" ht="18" customHeight="1" x14ac:dyDescent="0.2">
      <c r="A12" s="43"/>
      <c r="B12" s="43">
        <v>110</v>
      </c>
      <c r="C12" s="44" t="s">
        <v>4</v>
      </c>
      <c r="D12" s="28">
        <v>245793</v>
      </c>
      <c r="E12" s="28">
        <v>410372</v>
      </c>
    </row>
    <row r="13" spans="1:16" ht="18" customHeight="1" x14ac:dyDescent="0.2">
      <c r="A13" s="41">
        <v>12</v>
      </c>
      <c r="B13" s="41"/>
      <c r="C13" s="42" t="s">
        <v>5</v>
      </c>
      <c r="D13" s="26">
        <v>63818565</v>
      </c>
      <c r="E13" s="26">
        <f>SUM(E14:E15)</f>
        <v>79259186</v>
      </c>
    </row>
    <row r="14" spans="1:16" ht="18" customHeight="1" x14ac:dyDescent="0.2">
      <c r="A14" s="43"/>
      <c r="B14" s="43">
        <v>120</v>
      </c>
      <c r="C14" s="44" t="s">
        <v>4</v>
      </c>
      <c r="D14" s="28">
        <v>25190448</v>
      </c>
      <c r="E14" s="28">
        <v>35443627</v>
      </c>
    </row>
    <row r="15" spans="1:16" ht="18" customHeight="1" x14ac:dyDescent="0.2">
      <c r="A15" s="43"/>
      <c r="B15" s="43">
        <v>121</v>
      </c>
      <c r="C15" s="44" t="s">
        <v>6</v>
      </c>
      <c r="D15" s="28">
        <v>38628117</v>
      </c>
      <c r="E15" s="28">
        <v>43815559</v>
      </c>
    </row>
    <row r="16" spans="1:16" ht="18" customHeight="1" x14ac:dyDescent="0.2">
      <c r="A16" s="41">
        <v>13</v>
      </c>
      <c r="B16" s="41"/>
      <c r="C16" s="42" t="s">
        <v>7</v>
      </c>
      <c r="D16" s="26">
        <v>13883795</v>
      </c>
      <c r="E16" s="26">
        <f>SUM(E17:E18)</f>
        <v>5064140</v>
      </c>
    </row>
    <row r="17" spans="1:11" ht="18" customHeight="1" x14ac:dyDescent="0.2">
      <c r="A17" s="43"/>
      <c r="B17" s="43">
        <v>130</v>
      </c>
      <c r="C17" s="44" t="s">
        <v>8</v>
      </c>
      <c r="D17" s="28">
        <v>9263195</v>
      </c>
      <c r="E17" s="28">
        <v>587990</v>
      </c>
    </row>
    <row r="18" spans="1:11" ht="18" customHeight="1" x14ac:dyDescent="0.2">
      <c r="A18" s="43"/>
      <c r="B18" s="43">
        <v>131</v>
      </c>
      <c r="C18" s="44" t="s">
        <v>9</v>
      </c>
      <c r="D18" s="28">
        <v>4620600</v>
      </c>
      <c r="E18" s="28">
        <v>4476150</v>
      </c>
    </row>
    <row r="19" spans="1:11" ht="18" customHeight="1" x14ac:dyDescent="0.2">
      <c r="A19" s="41">
        <v>14</v>
      </c>
      <c r="B19" s="41"/>
      <c r="C19" s="42" t="s">
        <v>10</v>
      </c>
      <c r="D19" s="26">
        <v>27741242</v>
      </c>
      <c r="E19" s="26">
        <f>E20+E26+E31</f>
        <v>29531220</v>
      </c>
      <c r="K19" s="56"/>
    </row>
    <row r="20" spans="1:11" ht="18" customHeight="1" x14ac:dyDescent="0.2">
      <c r="A20" s="43"/>
      <c r="B20" s="43">
        <v>140</v>
      </c>
      <c r="C20" s="44" t="s">
        <v>11</v>
      </c>
      <c r="D20" s="28">
        <v>25312949</v>
      </c>
      <c r="E20" s="28">
        <f>SUM(E21:E25)</f>
        <v>24830530</v>
      </c>
    </row>
    <row r="21" spans="1:11" ht="18" customHeight="1" x14ac:dyDescent="0.2">
      <c r="A21" s="43"/>
      <c r="B21" s="45" t="s">
        <v>12</v>
      </c>
      <c r="C21" s="44" t="s">
        <v>13</v>
      </c>
      <c r="D21" s="28">
        <v>19199562</v>
      </c>
      <c r="E21" s="28">
        <v>18731105</v>
      </c>
    </row>
    <row r="22" spans="1:11" ht="18" customHeight="1" x14ac:dyDescent="0.2">
      <c r="A22" s="43"/>
      <c r="B22" s="45" t="s">
        <v>14</v>
      </c>
      <c r="C22" s="44" t="s">
        <v>15</v>
      </c>
      <c r="D22" s="28">
        <v>127368</v>
      </c>
      <c r="E22" s="28">
        <v>132965</v>
      </c>
    </row>
    <row r="23" spans="1:11" ht="18" customHeight="1" x14ac:dyDescent="0.2">
      <c r="A23" s="43"/>
      <c r="B23" s="45" t="s">
        <v>16</v>
      </c>
      <c r="C23" s="44" t="s">
        <v>262</v>
      </c>
      <c r="D23" s="28">
        <v>2097421</v>
      </c>
      <c r="E23" s="28">
        <v>2998171</v>
      </c>
    </row>
    <row r="24" spans="1:11" ht="18" customHeight="1" x14ac:dyDescent="0.2">
      <c r="A24" s="43"/>
      <c r="B24" s="45" t="s">
        <v>17</v>
      </c>
      <c r="C24" s="44" t="s">
        <v>263</v>
      </c>
      <c r="D24" s="28">
        <v>2918598</v>
      </c>
      <c r="E24" s="28">
        <v>2291977</v>
      </c>
    </row>
    <row r="25" spans="1:11" ht="18" customHeight="1" x14ac:dyDescent="0.2">
      <c r="A25" s="43"/>
      <c r="B25" s="45" t="s">
        <v>215</v>
      </c>
      <c r="C25" s="44" t="s">
        <v>216</v>
      </c>
      <c r="D25" s="28">
        <v>970000</v>
      </c>
      <c r="E25" s="28">
        <v>676312</v>
      </c>
    </row>
    <row r="26" spans="1:11" ht="18" customHeight="1" x14ac:dyDescent="0.2">
      <c r="A26" s="43"/>
      <c r="B26" s="43">
        <v>141</v>
      </c>
      <c r="C26" s="44" t="s">
        <v>234</v>
      </c>
      <c r="D26" s="28">
        <v>1785000</v>
      </c>
      <c r="E26" s="28">
        <f>SUM(E27:E30)</f>
        <v>3521892</v>
      </c>
    </row>
    <row r="27" spans="1:11" ht="18" customHeight="1" x14ac:dyDescent="0.2">
      <c r="A27" s="43"/>
      <c r="B27" s="45" t="s">
        <v>232</v>
      </c>
      <c r="C27" s="44" t="s">
        <v>234</v>
      </c>
      <c r="D27" s="28">
        <v>580000</v>
      </c>
      <c r="E27" s="28">
        <v>472727</v>
      </c>
    </row>
    <row r="28" spans="1:11" ht="18" customHeight="1" x14ac:dyDescent="0.2">
      <c r="A28" s="43"/>
      <c r="B28" s="45" t="s">
        <v>233</v>
      </c>
      <c r="C28" s="44" t="s">
        <v>235</v>
      </c>
      <c r="D28" s="28">
        <v>1205000</v>
      </c>
      <c r="E28" s="28">
        <v>928030</v>
      </c>
    </row>
    <row r="29" spans="1:11" ht="18" customHeight="1" x14ac:dyDescent="0.2">
      <c r="A29" s="43"/>
      <c r="B29" s="45" t="s">
        <v>264</v>
      </c>
      <c r="C29" s="44" t="s">
        <v>265</v>
      </c>
      <c r="D29" s="28"/>
      <c r="E29" s="28">
        <v>2046970</v>
      </c>
    </row>
    <row r="30" spans="1:11" ht="18" customHeight="1" x14ac:dyDescent="0.2">
      <c r="A30" s="43"/>
      <c r="B30" s="45" t="s">
        <v>266</v>
      </c>
      <c r="C30" s="44" t="s">
        <v>267</v>
      </c>
      <c r="D30" s="28"/>
      <c r="E30" s="28">
        <v>74165</v>
      </c>
    </row>
    <row r="31" spans="1:11" ht="18" customHeight="1" x14ac:dyDescent="0.2">
      <c r="A31" s="43"/>
      <c r="B31" s="43">
        <v>143</v>
      </c>
      <c r="C31" s="44" t="s">
        <v>10</v>
      </c>
      <c r="D31" s="28">
        <v>643293</v>
      </c>
      <c r="E31" s="28">
        <f>SUM(E32:E33)</f>
        <v>1178798</v>
      </c>
    </row>
    <row r="32" spans="1:11" ht="18" customHeight="1" x14ac:dyDescent="0.2">
      <c r="A32" s="43"/>
      <c r="B32" s="45" t="s">
        <v>18</v>
      </c>
      <c r="C32" s="44" t="s">
        <v>19</v>
      </c>
      <c r="D32" s="28">
        <v>643923</v>
      </c>
      <c r="E32" s="28">
        <v>1061648</v>
      </c>
    </row>
    <row r="33" spans="1:6" ht="18" customHeight="1" x14ac:dyDescent="0.2">
      <c r="A33" s="43"/>
      <c r="B33" s="45" t="s">
        <v>268</v>
      </c>
      <c r="C33" s="44" t="s">
        <v>269</v>
      </c>
      <c r="D33" s="28"/>
      <c r="E33" s="28">
        <v>117150</v>
      </c>
    </row>
    <row r="34" spans="1:6" ht="18" customHeight="1" x14ac:dyDescent="0.2">
      <c r="A34" s="41">
        <v>15</v>
      </c>
      <c r="B34" s="41"/>
      <c r="C34" s="42" t="s">
        <v>20</v>
      </c>
      <c r="D34" s="26">
        <v>1034115</v>
      </c>
      <c r="E34" s="26">
        <f>SUM(E35:E36)</f>
        <v>1450000</v>
      </c>
    </row>
    <row r="35" spans="1:6" ht="18" customHeight="1" x14ac:dyDescent="0.2">
      <c r="A35" s="43"/>
      <c r="B35" s="43">
        <v>150</v>
      </c>
      <c r="C35" s="44" t="s">
        <v>21</v>
      </c>
      <c r="D35" s="28">
        <v>1004115</v>
      </c>
      <c r="E35" s="28">
        <v>1400000</v>
      </c>
    </row>
    <row r="36" spans="1:6" ht="18" customHeight="1" x14ac:dyDescent="0.2">
      <c r="A36" s="43"/>
      <c r="B36" s="43">
        <v>151</v>
      </c>
      <c r="C36" s="44" t="s">
        <v>22</v>
      </c>
      <c r="D36" s="28">
        <v>30000</v>
      </c>
      <c r="E36" s="28">
        <v>50000</v>
      </c>
    </row>
    <row r="37" spans="1:6" ht="18" customHeight="1" x14ac:dyDescent="0.2">
      <c r="A37" s="41">
        <v>16</v>
      </c>
      <c r="B37" s="41"/>
      <c r="C37" s="42" t="s">
        <v>23</v>
      </c>
      <c r="D37" s="26">
        <v>15425866</v>
      </c>
      <c r="E37" s="26">
        <f>SUM(E38:E39)</f>
        <v>19098034</v>
      </c>
    </row>
    <row r="38" spans="1:6" ht="18" customHeight="1" x14ac:dyDescent="0.2">
      <c r="A38" s="43"/>
      <c r="B38" s="43">
        <v>160</v>
      </c>
      <c r="C38" s="44" t="s">
        <v>24</v>
      </c>
      <c r="D38" s="28">
        <v>14300866</v>
      </c>
      <c r="E38" s="28">
        <v>18058034</v>
      </c>
    </row>
    <row r="39" spans="1:6" ht="18" customHeight="1" x14ac:dyDescent="0.2">
      <c r="A39" s="43"/>
      <c r="B39" s="43">
        <v>162</v>
      </c>
      <c r="C39" s="44" t="s">
        <v>25</v>
      </c>
      <c r="D39" s="28">
        <v>1125000</v>
      </c>
      <c r="E39" s="28">
        <f>SUM(E40:E42)</f>
        <v>1040000</v>
      </c>
    </row>
    <row r="40" spans="1:6" ht="18" customHeight="1" x14ac:dyDescent="0.2">
      <c r="A40" s="43"/>
      <c r="B40" s="45" t="s">
        <v>26</v>
      </c>
      <c r="C40" s="44" t="s">
        <v>27</v>
      </c>
      <c r="D40" s="28">
        <v>210000</v>
      </c>
      <c r="E40" s="28">
        <v>125000</v>
      </c>
    </row>
    <row r="41" spans="1:6" ht="18" customHeight="1" x14ac:dyDescent="0.2">
      <c r="A41" s="43"/>
      <c r="B41" s="45" t="s">
        <v>28</v>
      </c>
      <c r="C41" s="44" t="s">
        <v>29</v>
      </c>
      <c r="D41" s="28">
        <v>235000</v>
      </c>
      <c r="E41" s="28">
        <v>235000</v>
      </c>
    </row>
    <row r="42" spans="1:6" ht="18" customHeight="1" x14ac:dyDescent="0.2">
      <c r="A42" s="43"/>
      <c r="B42" s="45" t="s">
        <v>30</v>
      </c>
      <c r="C42" s="44" t="s">
        <v>31</v>
      </c>
      <c r="D42" s="28">
        <v>680000</v>
      </c>
      <c r="E42" s="28">
        <v>680000</v>
      </c>
    </row>
    <row r="43" spans="1:6" ht="18" customHeight="1" thickBot="1" x14ac:dyDescent="0.25">
      <c r="A43" s="46"/>
      <c r="B43" s="46"/>
      <c r="C43" s="46" t="s">
        <v>32</v>
      </c>
      <c r="D43" s="47">
        <v>122361464</v>
      </c>
      <c r="E43" s="47">
        <f>E9+E11+E13+E16+E19+E34+E37</f>
        <v>134968199</v>
      </c>
      <c r="F43" s="11"/>
    </row>
    <row r="44" spans="1:6" ht="18" customHeight="1" x14ac:dyDescent="0.2">
      <c r="A44" s="66" t="s">
        <v>228</v>
      </c>
      <c r="B44" s="66"/>
      <c r="C44" s="66"/>
      <c r="D44" s="41"/>
      <c r="E44" s="41"/>
    </row>
    <row r="45" spans="1:6" ht="18" customHeight="1" x14ac:dyDescent="0.2">
      <c r="A45" s="41">
        <v>20</v>
      </c>
      <c r="B45" s="41"/>
      <c r="C45" s="42" t="s">
        <v>33</v>
      </c>
      <c r="D45" s="26">
        <v>831700</v>
      </c>
      <c r="E45" s="26">
        <f>SUM(E46:E49)</f>
        <v>887004</v>
      </c>
    </row>
    <row r="46" spans="1:6" ht="18" customHeight="1" x14ac:dyDescent="0.2">
      <c r="A46" s="43"/>
      <c r="B46" s="43">
        <v>202</v>
      </c>
      <c r="C46" s="44" t="s">
        <v>209</v>
      </c>
      <c r="D46" s="28">
        <v>140300</v>
      </c>
      <c r="E46" s="28">
        <v>82300</v>
      </c>
    </row>
    <row r="47" spans="1:6" ht="18" customHeight="1" x14ac:dyDescent="0.2">
      <c r="A47" s="43"/>
      <c r="B47" s="43">
        <v>205</v>
      </c>
      <c r="C47" s="44" t="s">
        <v>210</v>
      </c>
      <c r="D47" s="28">
        <v>35200</v>
      </c>
      <c r="E47" s="28">
        <v>14700</v>
      </c>
    </row>
    <row r="48" spans="1:6" ht="18" customHeight="1" x14ac:dyDescent="0.2">
      <c r="A48" s="43"/>
      <c r="B48" s="43">
        <v>208</v>
      </c>
      <c r="C48" s="44" t="s">
        <v>270</v>
      </c>
      <c r="D48" s="28"/>
      <c r="E48" s="28">
        <v>5319</v>
      </c>
    </row>
    <row r="49" spans="1:5" ht="18" customHeight="1" x14ac:dyDescent="0.2">
      <c r="A49" s="43"/>
      <c r="B49" s="43">
        <v>209</v>
      </c>
      <c r="C49" s="44" t="s">
        <v>227</v>
      </c>
      <c r="D49" s="28">
        <v>656200</v>
      </c>
      <c r="E49" s="28">
        <v>784685</v>
      </c>
    </row>
    <row r="50" spans="1:5" ht="18" customHeight="1" x14ac:dyDescent="0.2">
      <c r="A50" s="41">
        <v>21</v>
      </c>
      <c r="B50" s="41"/>
      <c r="C50" s="42" t="s">
        <v>34</v>
      </c>
      <c r="D50" s="26">
        <v>4452630</v>
      </c>
      <c r="E50" s="26">
        <f>SUM(E51:E54)</f>
        <v>4382007</v>
      </c>
    </row>
    <row r="51" spans="1:5" ht="18" customHeight="1" x14ac:dyDescent="0.2">
      <c r="A51" s="43"/>
      <c r="B51" s="43">
        <v>212</v>
      </c>
      <c r="C51" s="44" t="s">
        <v>35</v>
      </c>
      <c r="D51" s="28">
        <v>1876960</v>
      </c>
      <c r="E51" s="28">
        <v>1368777</v>
      </c>
    </row>
    <row r="52" spans="1:5" ht="18" customHeight="1" x14ac:dyDescent="0.2">
      <c r="A52" s="43"/>
      <c r="B52" s="43">
        <v>213</v>
      </c>
      <c r="C52" s="44" t="s">
        <v>36</v>
      </c>
      <c r="D52" s="28">
        <v>2146539</v>
      </c>
      <c r="E52" s="28">
        <v>2465047</v>
      </c>
    </row>
    <row r="53" spans="1:5" ht="18" customHeight="1" x14ac:dyDescent="0.2">
      <c r="A53" s="43"/>
      <c r="B53" s="43">
        <v>214</v>
      </c>
      <c r="C53" s="44" t="s">
        <v>37</v>
      </c>
      <c r="D53" s="28">
        <v>57500</v>
      </c>
      <c r="E53" s="28"/>
    </row>
    <row r="54" spans="1:5" ht="18" customHeight="1" x14ac:dyDescent="0.2">
      <c r="A54" s="43"/>
      <c r="B54" s="43">
        <v>215</v>
      </c>
      <c r="C54" s="44" t="s">
        <v>38</v>
      </c>
      <c r="D54" s="28">
        <v>371631</v>
      </c>
      <c r="E54" s="28">
        <v>548183</v>
      </c>
    </row>
    <row r="55" spans="1:5" ht="18" customHeight="1" x14ac:dyDescent="0.2">
      <c r="A55" s="41">
        <v>22</v>
      </c>
      <c r="B55" s="41"/>
      <c r="C55" s="42" t="s">
        <v>39</v>
      </c>
      <c r="D55" s="26">
        <v>24352489</v>
      </c>
      <c r="E55" s="26">
        <f>E56+E57+E62+E63+E64+E65+E66+E73</f>
        <v>26321085</v>
      </c>
    </row>
    <row r="56" spans="1:5" ht="18" customHeight="1" x14ac:dyDescent="0.2">
      <c r="A56" s="43"/>
      <c r="B56" s="43">
        <v>220</v>
      </c>
      <c r="C56" s="44" t="s">
        <v>40</v>
      </c>
      <c r="D56" s="28">
        <v>336674</v>
      </c>
      <c r="E56" s="28">
        <v>431123</v>
      </c>
    </row>
    <row r="57" spans="1:5" ht="18" customHeight="1" x14ac:dyDescent="0.2">
      <c r="A57" s="43"/>
      <c r="B57" s="43">
        <v>221</v>
      </c>
      <c r="C57" s="44" t="s">
        <v>41</v>
      </c>
      <c r="D57" s="28">
        <v>5220406</v>
      </c>
      <c r="E57" s="28">
        <f>SUM(E58:E61)</f>
        <v>8469143</v>
      </c>
    </row>
    <row r="58" spans="1:5" ht="18" customHeight="1" x14ac:dyDescent="0.2">
      <c r="A58" s="43"/>
      <c r="B58" s="45" t="s">
        <v>42</v>
      </c>
      <c r="C58" s="44" t="s">
        <v>43</v>
      </c>
      <c r="D58" s="28">
        <v>4308730</v>
      </c>
      <c r="E58" s="28">
        <v>7353237</v>
      </c>
    </row>
    <row r="59" spans="1:5" ht="18" customHeight="1" x14ac:dyDescent="0.2">
      <c r="A59" s="43"/>
      <c r="B59" s="45" t="s">
        <v>44</v>
      </c>
      <c r="C59" s="44" t="s">
        <v>45</v>
      </c>
      <c r="D59" s="28">
        <v>444676</v>
      </c>
      <c r="E59" s="28">
        <v>442231</v>
      </c>
    </row>
    <row r="60" spans="1:5" ht="18" customHeight="1" x14ac:dyDescent="0.2">
      <c r="A60" s="43"/>
      <c r="B60" s="45" t="s">
        <v>236</v>
      </c>
      <c r="C60" s="44" t="s">
        <v>237</v>
      </c>
      <c r="D60" s="28">
        <v>2000</v>
      </c>
      <c r="E60" s="28">
        <v>207675</v>
      </c>
    </row>
    <row r="61" spans="1:5" ht="18" customHeight="1" x14ac:dyDescent="0.2">
      <c r="A61" s="43"/>
      <c r="B61" s="45" t="s">
        <v>46</v>
      </c>
      <c r="C61" s="44" t="s">
        <v>47</v>
      </c>
      <c r="D61" s="28">
        <v>465000</v>
      </c>
      <c r="E61" s="28">
        <v>466000</v>
      </c>
    </row>
    <row r="62" spans="1:5" s="10" customFormat="1" ht="18" customHeight="1" x14ac:dyDescent="0.2">
      <c r="A62" s="43"/>
      <c r="B62" s="43">
        <v>222</v>
      </c>
      <c r="C62" s="44" t="s">
        <v>48</v>
      </c>
      <c r="D62" s="28">
        <v>525091</v>
      </c>
      <c r="E62" s="28">
        <v>203810</v>
      </c>
    </row>
    <row r="63" spans="1:5" s="10" customFormat="1" ht="18" customHeight="1" x14ac:dyDescent="0.2">
      <c r="A63" s="43"/>
      <c r="B63" s="43">
        <v>223</v>
      </c>
      <c r="C63" s="44" t="s">
        <v>49</v>
      </c>
      <c r="D63" s="28">
        <v>134618</v>
      </c>
      <c r="E63" s="28">
        <v>107968</v>
      </c>
    </row>
    <row r="64" spans="1:5" s="10" customFormat="1" ht="18" customHeight="1" x14ac:dyDescent="0.2">
      <c r="A64" s="43"/>
      <c r="B64" s="43">
        <v>224</v>
      </c>
      <c r="C64" s="44" t="s">
        <v>50</v>
      </c>
      <c r="D64" s="28">
        <v>327200</v>
      </c>
      <c r="E64" s="28">
        <v>234334</v>
      </c>
    </row>
    <row r="65" spans="1:5" s="10" customFormat="1" ht="18" customHeight="1" x14ac:dyDescent="0.2">
      <c r="A65" s="43"/>
      <c r="B65" s="43">
        <v>225</v>
      </c>
      <c r="C65" s="44" t="s">
        <v>51</v>
      </c>
      <c r="D65" s="28">
        <v>389110</v>
      </c>
      <c r="E65" s="28">
        <v>442110</v>
      </c>
    </row>
    <row r="66" spans="1:5" s="10" customFormat="1" ht="18" customHeight="1" x14ac:dyDescent="0.2">
      <c r="A66" s="43"/>
      <c r="B66" s="43">
        <v>226</v>
      </c>
      <c r="C66" s="44" t="s">
        <v>52</v>
      </c>
      <c r="D66" s="28">
        <v>6644819</v>
      </c>
      <c r="E66" s="28">
        <v>5942104</v>
      </c>
    </row>
    <row r="67" spans="1:5" s="10" customFormat="1" ht="18" customHeight="1" x14ac:dyDescent="0.2">
      <c r="A67" s="43"/>
      <c r="B67" s="45" t="s">
        <v>53</v>
      </c>
      <c r="C67" s="44" t="s">
        <v>54</v>
      </c>
      <c r="D67" s="28">
        <v>185024</v>
      </c>
      <c r="E67" s="28">
        <v>208407</v>
      </c>
    </row>
    <row r="68" spans="1:5" s="10" customFormat="1" ht="18" customHeight="1" x14ac:dyDescent="0.2">
      <c r="A68" s="43"/>
      <c r="B68" s="45" t="s">
        <v>55</v>
      </c>
      <c r="C68" s="44" t="s">
        <v>56</v>
      </c>
      <c r="D68" s="28">
        <v>337632</v>
      </c>
      <c r="E68" s="28">
        <v>289469</v>
      </c>
    </row>
    <row r="69" spans="1:5" s="10" customFormat="1" ht="18" customHeight="1" x14ac:dyDescent="0.2">
      <c r="A69" s="43"/>
      <c r="B69" s="45" t="s">
        <v>57</v>
      </c>
      <c r="C69" s="44" t="s">
        <v>58</v>
      </c>
      <c r="D69" s="28">
        <v>60000</v>
      </c>
      <c r="E69" s="28">
        <v>60000</v>
      </c>
    </row>
    <row r="70" spans="1:5" s="10" customFormat="1" ht="18" customHeight="1" x14ac:dyDescent="0.2">
      <c r="A70" s="43"/>
      <c r="B70" s="45" t="s">
        <v>59</v>
      </c>
      <c r="C70" s="44" t="s">
        <v>60</v>
      </c>
      <c r="D70" s="28">
        <v>1748673</v>
      </c>
      <c r="E70" s="28">
        <v>1294370</v>
      </c>
    </row>
    <row r="71" spans="1:5" s="10" customFormat="1" ht="18" customHeight="1" x14ac:dyDescent="0.2">
      <c r="A71" s="43"/>
      <c r="B71" s="45" t="s">
        <v>61</v>
      </c>
      <c r="C71" s="44" t="s">
        <v>62</v>
      </c>
      <c r="D71" s="28">
        <v>161231</v>
      </c>
      <c r="E71" s="28">
        <v>162121</v>
      </c>
    </row>
    <row r="72" spans="1:5" s="10" customFormat="1" ht="18" customHeight="1" x14ac:dyDescent="0.2">
      <c r="A72" s="43"/>
      <c r="B72" s="45" t="s">
        <v>63</v>
      </c>
      <c r="C72" s="44" t="s">
        <v>64</v>
      </c>
      <c r="D72" s="28">
        <v>4152259</v>
      </c>
      <c r="E72" s="28">
        <v>3927737</v>
      </c>
    </row>
    <row r="73" spans="1:5" s="10" customFormat="1" ht="18" customHeight="1" x14ac:dyDescent="0.2">
      <c r="A73" s="43"/>
      <c r="B73" s="43">
        <v>227</v>
      </c>
      <c r="C73" s="44" t="s">
        <v>65</v>
      </c>
      <c r="D73" s="28">
        <v>10774571</v>
      </c>
      <c r="E73" s="28">
        <f>SUM(E74:E77)</f>
        <v>10490493</v>
      </c>
    </row>
    <row r="74" spans="1:5" s="10" customFormat="1" ht="18" customHeight="1" x14ac:dyDescent="0.2">
      <c r="A74" s="43"/>
      <c r="B74" s="45" t="s">
        <v>66</v>
      </c>
      <c r="C74" s="44" t="s">
        <v>67</v>
      </c>
      <c r="D74" s="28">
        <v>5113930</v>
      </c>
      <c r="E74" s="28">
        <v>5109070</v>
      </c>
    </row>
    <row r="75" spans="1:5" s="10" customFormat="1" ht="18" customHeight="1" x14ac:dyDescent="0.2">
      <c r="A75" s="43"/>
      <c r="B75" s="45" t="s">
        <v>68</v>
      </c>
      <c r="C75" s="44" t="s">
        <v>69</v>
      </c>
      <c r="D75" s="28">
        <v>831475</v>
      </c>
      <c r="E75" s="28">
        <v>1057980</v>
      </c>
    </row>
    <row r="76" spans="1:5" s="10" customFormat="1" ht="18" customHeight="1" x14ac:dyDescent="0.2">
      <c r="A76" s="43"/>
      <c r="B76" s="45" t="s">
        <v>70</v>
      </c>
      <c r="C76" s="44" t="s">
        <v>71</v>
      </c>
      <c r="D76" s="28">
        <v>1098043</v>
      </c>
      <c r="E76" s="28">
        <v>1155666</v>
      </c>
    </row>
    <row r="77" spans="1:5" s="10" customFormat="1" ht="18" customHeight="1" x14ac:dyDescent="0.2">
      <c r="A77" s="43"/>
      <c r="B77" s="45" t="s">
        <v>72</v>
      </c>
      <c r="C77" s="44" t="s">
        <v>73</v>
      </c>
      <c r="D77" s="28">
        <v>3731123</v>
      </c>
      <c r="E77" s="28">
        <v>3167777</v>
      </c>
    </row>
    <row r="78" spans="1:5" ht="18" customHeight="1" x14ac:dyDescent="0.2">
      <c r="A78" s="41">
        <v>23</v>
      </c>
      <c r="B78" s="41"/>
      <c r="C78" s="42" t="s">
        <v>74</v>
      </c>
      <c r="D78" s="26">
        <v>1706286</v>
      </c>
      <c r="E78" s="26">
        <f>SUM(E79:E80)</f>
        <v>1952176</v>
      </c>
    </row>
    <row r="79" spans="1:5" ht="18" customHeight="1" x14ac:dyDescent="0.2">
      <c r="A79" s="43"/>
      <c r="B79" s="43">
        <v>230</v>
      </c>
      <c r="C79" s="44" t="s">
        <v>75</v>
      </c>
      <c r="D79" s="28">
        <v>1085819</v>
      </c>
      <c r="E79" s="28">
        <v>1187538</v>
      </c>
    </row>
    <row r="80" spans="1:5" ht="18" customHeight="1" x14ac:dyDescent="0.2">
      <c r="A80" s="43"/>
      <c r="B80" s="43">
        <v>233</v>
      </c>
      <c r="C80" s="44" t="s">
        <v>76</v>
      </c>
      <c r="D80" s="28">
        <v>620467</v>
      </c>
      <c r="E80" s="28">
        <f>SUM(E81:E85)</f>
        <v>764638</v>
      </c>
    </row>
    <row r="81" spans="1:5" ht="18" customHeight="1" x14ac:dyDescent="0.2">
      <c r="A81" s="43"/>
      <c r="B81" s="43" t="s">
        <v>211</v>
      </c>
      <c r="C81" s="44" t="s">
        <v>76</v>
      </c>
      <c r="D81" s="28">
        <v>616467</v>
      </c>
      <c r="E81" s="28">
        <v>760638</v>
      </c>
    </row>
    <row r="82" spans="1:5" ht="18" customHeight="1" x14ac:dyDescent="0.2">
      <c r="A82" s="43"/>
      <c r="B82" s="45" t="s">
        <v>77</v>
      </c>
      <c r="C82" s="44" t="s">
        <v>78</v>
      </c>
      <c r="D82" s="28">
        <v>1000</v>
      </c>
      <c r="E82" s="28">
        <v>1000</v>
      </c>
    </row>
    <row r="83" spans="1:5" ht="18" customHeight="1" x14ac:dyDescent="0.2">
      <c r="A83" s="43"/>
      <c r="B83" s="45" t="s">
        <v>79</v>
      </c>
      <c r="C83" s="44" t="s">
        <v>80</v>
      </c>
      <c r="D83" s="28">
        <v>1000</v>
      </c>
      <c r="E83" s="28">
        <v>1000</v>
      </c>
    </row>
    <row r="84" spans="1:5" ht="18" customHeight="1" x14ac:dyDescent="0.2">
      <c r="A84" s="43"/>
      <c r="B84" s="45" t="s">
        <v>81</v>
      </c>
      <c r="C84" s="44" t="s">
        <v>82</v>
      </c>
      <c r="D84" s="28">
        <v>1000</v>
      </c>
      <c r="E84" s="28">
        <v>1000</v>
      </c>
    </row>
    <row r="85" spans="1:5" ht="18" customHeight="1" x14ac:dyDescent="0.2">
      <c r="A85" s="43"/>
      <c r="B85" s="45" t="s">
        <v>83</v>
      </c>
      <c r="C85" s="44" t="s">
        <v>84</v>
      </c>
      <c r="D85" s="28">
        <v>1000</v>
      </c>
      <c r="E85" s="28">
        <v>1000</v>
      </c>
    </row>
    <row r="86" spans="1:5" ht="18" customHeight="1" x14ac:dyDescent="0.2">
      <c r="A86" s="41">
        <v>27</v>
      </c>
      <c r="B86" s="41"/>
      <c r="C86" s="42" t="s">
        <v>85</v>
      </c>
      <c r="D86" s="26">
        <v>23000</v>
      </c>
      <c r="E86" s="26">
        <v>28500</v>
      </c>
    </row>
    <row r="87" spans="1:5" ht="18" customHeight="1" x14ac:dyDescent="0.2">
      <c r="A87" s="43"/>
      <c r="B87" s="43">
        <v>270</v>
      </c>
      <c r="C87" s="44" t="s">
        <v>86</v>
      </c>
      <c r="D87" s="28">
        <v>23000</v>
      </c>
      <c r="E87" s="28">
        <v>28500</v>
      </c>
    </row>
    <row r="88" spans="1:5" ht="18" customHeight="1" thickBot="1" x14ac:dyDescent="0.25">
      <c r="A88" s="46"/>
      <c r="B88" s="46"/>
      <c r="C88" s="46" t="s">
        <v>87</v>
      </c>
      <c r="D88" s="48">
        <v>31366105</v>
      </c>
      <c r="E88" s="48">
        <f>E45+E50+E55+E78+E86</f>
        <v>33570772</v>
      </c>
    </row>
    <row r="89" spans="1:5" ht="18" customHeight="1" x14ac:dyDescent="0.2">
      <c r="A89" s="66" t="s">
        <v>88</v>
      </c>
      <c r="B89" s="66"/>
      <c r="C89" s="66"/>
      <c r="D89" s="41"/>
      <c r="E89" s="41"/>
    </row>
    <row r="90" spans="1:5" ht="18" customHeight="1" x14ac:dyDescent="0.2">
      <c r="A90" s="41">
        <v>31</v>
      </c>
      <c r="B90" s="41"/>
      <c r="C90" s="42" t="s">
        <v>199</v>
      </c>
      <c r="D90" s="26">
        <v>60000</v>
      </c>
      <c r="E90" s="26">
        <v>60000</v>
      </c>
    </row>
    <row r="91" spans="1:5" ht="18" customHeight="1" x14ac:dyDescent="0.2">
      <c r="A91" s="41"/>
      <c r="B91" s="43">
        <v>310</v>
      </c>
      <c r="C91" s="44" t="s">
        <v>200</v>
      </c>
      <c r="D91" s="28">
        <v>60000</v>
      </c>
      <c r="E91" s="28">
        <v>60000</v>
      </c>
    </row>
    <row r="92" spans="1:5" ht="18" customHeight="1" x14ac:dyDescent="0.2">
      <c r="A92" s="41">
        <v>35</v>
      </c>
      <c r="B92" s="41"/>
      <c r="C92" s="42" t="s">
        <v>89</v>
      </c>
      <c r="D92" s="26">
        <v>397450</v>
      </c>
      <c r="E92" s="26">
        <f>SUM(E93:E94)</f>
        <v>349450</v>
      </c>
    </row>
    <row r="93" spans="1:5" ht="18" customHeight="1" x14ac:dyDescent="0.2">
      <c r="A93" s="43"/>
      <c r="B93" s="43">
        <v>352</v>
      </c>
      <c r="C93" s="44" t="s">
        <v>90</v>
      </c>
      <c r="D93" s="28">
        <v>367450</v>
      </c>
      <c r="E93" s="28">
        <v>319450</v>
      </c>
    </row>
    <row r="94" spans="1:5" ht="18" customHeight="1" x14ac:dyDescent="0.2">
      <c r="A94" s="43"/>
      <c r="B94" s="43">
        <v>359</v>
      </c>
      <c r="C94" s="44" t="s">
        <v>91</v>
      </c>
      <c r="D94" s="28">
        <v>30000</v>
      </c>
      <c r="E94" s="28">
        <v>30000</v>
      </c>
    </row>
    <row r="95" spans="1:5" ht="18" customHeight="1" thickBot="1" x14ac:dyDescent="0.25">
      <c r="A95" s="46"/>
      <c r="B95" s="46"/>
      <c r="C95" s="46" t="s">
        <v>92</v>
      </c>
      <c r="D95" s="47">
        <v>457450</v>
      </c>
      <c r="E95" s="47">
        <f>E90+E92</f>
        <v>409450</v>
      </c>
    </row>
    <row r="96" spans="1:5" ht="18" customHeight="1" x14ac:dyDescent="0.25">
      <c r="A96" s="67" t="s">
        <v>93</v>
      </c>
      <c r="B96" s="67"/>
      <c r="C96" s="67"/>
      <c r="D96" s="49"/>
      <c r="E96" s="49"/>
    </row>
    <row r="97" spans="1:5" ht="18" customHeight="1" x14ac:dyDescent="0.2">
      <c r="A97" s="41">
        <v>44</v>
      </c>
      <c r="B97" s="41"/>
      <c r="C97" s="42" t="s">
        <v>94</v>
      </c>
      <c r="D97" s="26">
        <v>1773140</v>
      </c>
      <c r="E97" s="26">
        <v>1660140</v>
      </c>
    </row>
    <row r="98" spans="1:5" ht="18" customHeight="1" x14ac:dyDescent="0.2">
      <c r="A98" s="43"/>
      <c r="B98" s="43">
        <v>444</v>
      </c>
      <c r="C98" s="44" t="s">
        <v>95</v>
      </c>
      <c r="D98" s="28">
        <v>1773140</v>
      </c>
      <c r="E98" s="28">
        <v>1660140</v>
      </c>
    </row>
    <row r="99" spans="1:5" ht="18" customHeight="1" x14ac:dyDescent="0.2">
      <c r="A99" s="41">
        <v>47</v>
      </c>
      <c r="B99" s="41"/>
      <c r="C99" s="42" t="s">
        <v>96</v>
      </c>
      <c r="D99" s="26">
        <v>278000</v>
      </c>
      <c r="E99" s="26">
        <v>290000</v>
      </c>
    </row>
    <row r="100" spans="1:5" ht="18" customHeight="1" x14ac:dyDescent="0.2">
      <c r="A100" s="43"/>
      <c r="B100" s="43">
        <v>470</v>
      </c>
      <c r="C100" s="44" t="s">
        <v>97</v>
      </c>
      <c r="D100" s="28">
        <v>278000</v>
      </c>
      <c r="E100" s="28">
        <v>290000</v>
      </c>
    </row>
    <row r="101" spans="1:5" ht="18" customHeight="1" x14ac:dyDescent="0.2">
      <c r="A101" s="41">
        <v>48</v>
      </c>
      <c r="B101" s="41"/>
      <c r="C101" s="42" t="s">
        <v>98</v>
      </c>
      <c r="D101" s="26">
        <v>5174884</v>
      </c>
      <c r="E101" s="26">
        <f>E102+E106+E116</f>
        <v>5267584</v>
      </c>
    </row>
    <row r="102" spans="1:5" ht="18" customHeight="1" x14ac:dyDescent="0.2">
      <c r="A102" s="43"/>
      <c r="B102" s="43">
        <v>481</v>
      </c>
      <c r="C102" s="44" t="s">
        <v>99</v>
      </c>
      <c r="D102" s="28">
        <v>710000</v>
      </c>
      <c r="E102" s="28">
        <f>SUM(E103:E105)</f>
        <v>1010000</v>
      </c>
    </row>
    <row r="103" spans="1:5" ht="18" customHeight="1" x14ac:dyDescent="0.2">
      <c r="A103" s="43"/>
      <c r="B103" s="45" t="s">
        <v>100</v>
      </c>
      <c r="C103" s="44" t="s">
        <v>101</v>
      </c>
      <c r="D103" s="28">
        <v>80000</v>
      </c>
      <c r="E103" s="28">
        <v>80000</v>
      </c>
    </row>
    <row r="104" spans="1:5" ht="18" customHeight="1" x14ac:dyDescent="0.2">
      <c r="A104" s="43"/>
      <c r="B104" s="45" t="s">
        <v>102</v>
      </c>
      <c r="C104" s="44" t="s">
        <v>103</v>
      </c>
      <c r="D104" s="28">
        <v>475000</v>
      </c>
      <c r="E104" s="28">
        <v>900000</v>
      </c>
    </row>
    <row r="105" spans="1:5" ht="18" customHeight="1" x14ac:dyDescent="0.2">
      <c r="A105" s="43"/>
      <c r="B105" s="45" t="s">
        <v>271</v>
      </c>
      <c r="C105" s="44" t="s">
        <v>238</v>
      </c>
      <c r="D105" s="28">
        <v>155000</v>
      </c>
      <c r="E105" s="28">
        <v>30000</v>
      </c>
    </row>
    <row r="106" spans="1:5" ht="18" customHeight="1" x14ac:dyDescent="0.2">
      <c r="A106" s="43"/>
      <c r="B106" s="43">
        <v>482</v>
      </c>
      <c r="C106" s="44" t="s">
        <v>104</v>
      </c>
      <c r="D106" s="28">
        <v>4243564</v>
      </c>
      <c r="E106" s="28">
        <f>SUM(E107:E115)</f>
        <v>4075199</v>
      </c>
    </row>
    <row r="107" spans="1:5" ht="18" customHeight="1" x14ac:dyDescent="0.2">
      <c r="A107" s="43"/>
      <c r="B107" s="45" t="s">
        <v>105</v>
      </c>
      <c r="C107" s="44" t="s">
        <v>106</v>
      </c>
      <c r="D107" s="28">
        <v>280000</v>
      </c>
      <c r="E107" s="28">
        <v>280000</v>
      </c>
    </row>
    <row r="108" spans="1:5" ht="18" customHeight="1" x14ac:dyDescent="0.2">
      <c r="A108" s="43"/>
      <c r="B108" s="45" t="s">
        <v>217</v>
      </c>
      <c r="C108" s="44" t="s">
        <v>219</v>
      </c>
      <c r="D108" s="28">
        <v>50000</v>
      </c>
      <c r="E108" s="28"/>
    </row>
    <row r="109" spans="1:5" ht="18" customHeight="1" x14ac:dyDescent="0.2">
      <c r="A109" s="43"/>
      <c r="B109" s="45" t="s">
        <v>218</v>
      </c>
      <c r="C109" s="44" t="s">
        <v>220</v>
      </c>
      <c r="D109" s="28">
        <v>90000</v>
      </c>
      <c r="E109" s="28">
        <v>162000</v>
      </c>
    </row>
    <row r="110" spans="1:5" ht="18" customHeight="1" x14ac:dyDescent="0.2">
      <c r="A110" s="43"/>
      <c r="B110" s="45" t="s">
        <v>107</v>
      </c>
      <c r="C110" s="44" t="s">
        <v>108</v>
      </c>
      <c r="D110" s="28">
        <v>22760</v>
      </c>
      <c r="E110" s="28">
        <v>22760</v>
      </c>
    </row>
    <row r="111" spans="1:5" ht="18" customHeight="1" x14ac:dyDescent="0.2">
      <c r="A111" s="43"/>
      <c r="B111" s="45" t="s">
        <v>109</v>
      </c>
      <c r="C111" s="44" t="s">
        <v>110</v>
      </c>
      <c r="D111" s="28">
        <v>2380438</v>
      </c>
      <c r="E111" s="28">
        <v>2511901</v>
      </c>
    </row>
    <row r="112" spans="1:5" ht="18" customHeight="1" x14ac:dyDescent="0.2">
      <c r="A112" s="43"/>
      <c r="B112" s="45" t="s">
        <v>111</v>
      </c>
      <c r="C112" s="44" t="s">
        <v>112</v>
      </c>
      <c r="D112" s="28">
        <v>1057066</v>
      </c>
      <c r="E112" s="28">
        <v>882481</v>
      </c>
    </row>
    <row r="113" spans="1:5" ht="18" customHeight="1" x14ac:dyDescent="0.2">
      <c r="A113" s="43"/>
      <c r="B113" s="45" t="s">
        <v>113</v>
      </c>
      <c r="C113" s="44" t="s">
        <v>114</v>
      </c>
      <c r="D113" s="28">
        <v>85300</v>
      </c>
      <c r="E113" s="28">
        <v>66300</v>
      </c>
    </row>
    <row r="114" spans="1:5" ht="18" customHeight="1" x14ac:dyDescent="0.2">
      <c r="A114" s="43"/>
      <c r="B114" s="45" t="s">
        <v>115</v>
      </c>
      <c r="C114" s="44" t="s">
        <v>116</v>
      </c>
      <c r="D114" s="28">
        <v>138400</v>
      </c>
      <c r="E114" s="28"/>
    </row>
    <row r="115" spans="1:5" ht="18" customHeight="1" x14ac:dyDescent="0.2">
      <c r="A115" s="43"/>
      <c r="B115" s="45" t="s">
        <v>117</v>
      </c>
      <c r="C115" s="44" t="s">
        <v>118</v>
      </c>
      <c r="D115" s="28">
        <v>139600</v>
      </c>
      <c r="E115" s="28">
        <v>149757</v>
      </c>
    </row>
    <row r="116" spans="1:5" ht="18" customHeight="1" x14ac:dyDescent="0.2">
      <c r="A116" s="43"/>
      <c r="B116" s="43">
        <v>484</v>
      </c>
      <c r="C116" s="44" t="s">
        <v>119</v>
      </c>
      <c r="D116" s="28">
        <v>221320</v>
      </c>
      <c r="E116" s="28">
        <f>SUM(E117:E119)</f>
        <v>182385</v>
      </c>
    </row>
    <row r="117" spans="1:5" ht="18" customHeight="1" x14ac:dyDescent="0.2">
      <c r="A117" s="43"/>
      <c r="B117" s="45" t="s">
        <v>120</v>
      </c>
      <c r="C117" s="44" t="s">
        <v>121</v>
      </c>
      <c r="D117" s="28">
        <v>0</v>
      </c>
      <c r="E117" s="28"/>
    </row>
    <row r="118" spans="1:5" ht="18" customHeight="1" x14ac:dyDescent="0.2">
      <c r="A118" s="43"/>
      <c r="B118" s="45" t="s">
        <v>122</v>
      </c>
      <c r="C118" s="44" t="s">
        <v>123</v>
      </c>
      <c r="D118" s="28">
        <v>150300</v>
      </c>
      <c r="E118" s="28">
        <v>139310</v>
      </c>
    </row>
    <row r="119" spans="1:5" ht="18" customHeight="1" x14ac:dyDescent="0.2">
      <c r="A119" s="43"/>
      <c r="B119" s="45" t="s">
        <v>124</v>
      </c>
      <c r="C119" s="44" t="s">
        <v>125</v>
      </c>
      <c r="D119" s="28">
        <v>71020</v>
      </c>
      <c r="E119" s="28">
        <v>43075</v>
      </c>
    </row>
    <row r="120" spans="1:5" ht="18" customHeight="1" thickBot="1" x14ac:dyDescent="0.25">
      <c r="A120" s="46"/>
      <c r="B120" s="46"/>
      <c r="C120" s="46" t="s">
        <v>126</v>
      </c>
      <c r="D120" s="47">
        <v>7226024</v>
      </c>
      <c r="E120" s="47">
        <f>E97+E99+E101</f>
        <v>7217724</v>
      </c>
    </row>
    <row r="121" spans="1:5" ht="18" customHeight="1" x14ac:dyDescent="0.2">
      <c r="A121" s="66" t="s">
        <v>229</v>
      </c>
      <c r="B121" s="66"/>
      <c r="C121" s="66"/>
      <c r="D121" s="41"/>
      <c r="E121" s="41"/>
    </row>
    <row r="122" spans="1:5" ht="18" customHeight="1" x14ac:dyDescent="0.2">
      <c r="A122" s="41">
        <v>50</v>
      </c>
      <c r="B122" s="41"/>
      <c r="C122" s="42" t="s">
        <v>230</v>
      </c>
      <c r="D122" s="26">
        <v>300000</v>
      </c>
      <c r="E122" s="26">
        <v>300000</v>
      </c>
    </row>
    <row r="123" spans="1:5" ht="18" customHeight="1" x14ac:dyDescent="0.2">
      <c r="A123" s="43"/>
      <c r="B123" s="43">
        <v>500</v>
      </c>
      <c r="C123" s="44" t="s">
        <v>230</v>
      </c>
      <c r="D123" s="28">
        <v>300000</v>
      </c>
      <c r="E123" s="28">
        <v>300000</v>
      </c>
    </row>
    <row r="124" spans="1:5" ht="18" customHeight="1" thickBot="1" x14ac:dyDescent="0.25">
      <c r="A124" s="46"/>
      <c r="B124" s="46"/>
      <c r="C124" s="46" t="s">
        <v>127</v>
      </c>
      <c r="D124" s="47">
        <v>300000</v>
      </c>
      <c r="E124" s="47">
        <v>300000</v>
      </c>
    </row>
    <row r="125" spans="1:5" ht="18" customHeight="1" x14ac:dyDescent="0.2">
      <c r="A125" s="66" t="s">
        <v>128</v>
      </c>
      <c r="B125" s="66"/>
      <c r="C125" s="66"/>
      <c r="D125" s="41"/>
      <c r="E125" s="41"/>
    </row>
    <row r="126" spans="1:5" ht="18" customHeight="1" x14ac:dyDescent="0.2">
      <c r="A126" s="41">
        <v>62</v>
      </c>
      <c r="B126" s="41"/>
      <c r="C126" s="42" t="s">
        <v>129</v>
      </c>
      <c r="D126" s="26">
        <v>9007329</v>
      </c>
      <c r="E126" s="26">
        <f>SUM(E127:E131)</f>
        <v>7743911</v>
      </c>
    </row>
    <row r="127" spans="1:5" ht="18" customHeight="1" x14ac:dyDescent="0.2">
      <c r="A127" s="43"/>
      <c r="B127" s="43">
        <v>622</v>
      </c>
      <c r="C127" s="44" t="s">
        <v>130</v>
      </c>
      <c r="D127" s="28">
        <v>1494000</v>
      </c>
      <c r="E127" s="28">
        <v>4318965</v>
      </c>
    </row>
    <row r="128" spans="1:5" ht="18" customHeight="1" x14ac:dyDescent="0.2">
      <c r="A128" s="43"/>
      <c r="B128" s="43">
        <v>623</v>
      </c>
      <c r="C128" s="44" t="s">
        <v>131</v>
      </c>
      <c r="D128" s="28">
        <v>664493</v>
      </c>
      <c r="E128" s="28">
        <v>872030</v>
      </c>
    </row>
    <row r="129" spans="1:5" ht="18" customHeight="1" x14ac:dyDescent="0.2">
      <c r="A129" s="43"/>
      <c r="B129" s="43">
        <v>625</v>
      </c>
      <c r="C129" s="44" t="s">
        <v>132</v>
      </c>
      <c r="D129" s="28">
        <v>5736336</v>
      </c>
      <c r="E129" s="28">
        <v>1440416</v>
      </c>
    </row>
    <row r="130" spans="1:5" ht="18" customHeight="1" x14ac:dyDescent="0.2">
      <c r="A130" s="43"/>
      <c r="B130" s="43">
        <v>626</v>
      </c>
      <c r="C130" s="44" t="s">
        <v>133</v>
      </c>
      <c r="D130" s="28">
        <v>800000</v>
      </c>
      <c r="E130" s="28">
        <v>800000</v>
      </c>
    </row>
    <row r="131" spans="1:5" ht="18" customHeight="1" x14ac:dyDescent="0.2">
      <c r="A131" s="43"/>
      <c r="B131" s="43">
        <v>628</v>
      </c>
      <c r="C131" s="44" t="s">
        <v>134</v>
      </c>
      <c r="D131" s="28">
        <v>312500</v>
      </c>
      <c r="E131" s="28">
        <v>312500</v>
      </c>
    </row>
    <row r="132" spans="1:5" ht="18" customHeight="1" x14ac:dyDescent="0.2">
      <c r="A132" s="41">
        <v>64</v>
      </c>
      <c r="B132" s="41"/>
      <c r="C132" s="42" t="s">
        <v>135</v>
      </c>
      <c r="D132" s="26">
        <v>27018000</v>
      </c>
      <c r="E132" s="26">
        <f>E133+E136+E137+E138+E139+E140</f>
        <v>42871054</v>
      </c>
    </row>
    <row r="133" spans="1:5" ht="18" customHeight="1" x14ac:dyDescent="0.2">
      <c r="A133" s="43"/>
      <c r="B133" s="43">
        <v>641</v>
      </c>
      <c r="C133" s="44" t="s">
        <v>136</v>
      </c>
      <c r="D133" s="28">
        <v>1480000</v>
      </c>
      <c r="E133" s="28">
        <f>SUM(E134:E135)</f>
        <v>899374</v>
      </c>
    </row>
    <row r="134" spans="1:5" ht="18" customHeight="1" x14ac:dyDescent="0.2">
      <c r="A134" s="43"/>
      <c r="B134" s="45" t="s">
        <v>137</v>
      </c>
      <c r="C134" s="44" t="s">
        <v>138</v>
      </c>
      <c r="D134" s="28">
        <v>1420000</v>
      </c>
      <c r="E134" s="28">
        <v>814874</v>
      </c>
    </row>
    <row r="135" spans="1:5" ht="18" customHeight="1" x14ac:dyDescent="0.2">
      <c r="A135" s="43"/>
      <c r="B135" s="45" t="s">
        <v>139</v>
      </c>
      <c r="C135" s="44" t="s">
        <v>140</v>
      </c>
      <c r="D135" s="28">
        <v>60000</v>
      </c>
      <c r="E135" s="28">
        <v>84500</v>
      </c>
    </row>
    <row r="136" spans="1:5" ht="18" customHeight="1" x14ac:dyDescent="0.2">
      <c r="A136" s="43"/>
      <c r="B136" s="43">
        <v>644</v>
      </c>
      <c r="C136" s="44" t="s">
        <v>221</v>
      </c>
      <c r="D136" s="28">
        <v>3320000</v>
      </c>
      <c r="E136" s="28">
        <v>12723500</v>
      </c>
    </row>
    <row r="137" spans="1:5" ht="18" customHeight="1" x14ac:dyDescent="0.2">
      <c r="A137" s="43"/>
      <c r="B137" s="43">
        <v>645</v>
      </c>
      <c r="C137" s="44" t="s">
        <v>222</v>
      </c>
      <c r="D137" s="28">
        <v>7322000</v>
      </c>
      <c r="E137" s="28">
        <v>12480500</v>
      </c>
    </row>
    <row r="138" spans="1:5" ht="18" customHeight="1" x14ac:dyDescent="0.2">
      <c r="A138" s="43"/>
      <c r="B138" s="43">
        <v>646</v>
      </c>
      <c r="C138" s="44" t="s">
        <v>223</v>
      </c>
      <c r="D138" s="28">
        <v>7795000</v>
      </c>
      <c r="E138" s="28">
        <v>8847680</v>
      </c>
    </row>
    <row r="139" spans="1:5" ht="18" customHeight="1" x14ac:dyDescent="0.2">
      <c r="A139" s="43"/>
      <c r="B139" s="43">
        <v>647</v>
      </c>
      <c r="C139" s="44" t="s">
        <v>224</v>
      </c>
      <c r="D139" s="28">
        <v>551000</v>
      </c>
      <c r="E139" s="28">
        <v>420000</v>
      </c>
    </row>
    <row r="140" spans="1:5" ht="18" customHeight="1" x14ac:dyDescent="0.2">
      <c r="A140" s="43"/>
      <c r="B140" s="43">
        <v>648</v>
      </c>
      <c r="C140" s="44" t="s">
        <v>141</v>
      </c>
      <c r="D140" s="28">
        <v>6500000</v>
      </c>
      <c r="E140" s="28">
        <v>7500000</v>
      </c>
    </row>
    <row r="141" spans="1:5" ht="15.75" x14ac:dyDescent="0.25">
      <c r="A141" s="50"/>
      <c r="B141" s="43">
        <v>649</v>
      </c>
      <c r="C141" s="44" t="s">
        <v>212</v>
      </c>
      <c r="D141" s="28">
        <v>50000</v>
      </c>
      <c r="E141" s="28"/>
    </row>
    <row r="142" spans="1:5" ht="18" customHeight="1" thickBot="1" x14ac:dyDescent="0.25">
      <c r="A142" s="46"/>
      <c r="B142" s="46"/>
      <c r="C142" s="46" t="s">
        <v>142</v>
      </c>
      <c r="D142" s="47">
        <v>36025329</v>
      </c>
      <c r="E142" s="47">
        <f>E126+E132</f>
        <v>50614965</v>
      </c>
    </row>
    <row r="143" spans="1:5" ht="18" customHeight="1" x14ac:dyDescent="0.2">
      <c r="A143" s="66" t="s">
        <v>143</v>
      </c>
      <c r="B143" s="66"/>
      <c r="C143" s="66"/>
      <c r="D143" s="41"/>
      <c r="E143" s="41"/>
    </row>
    <row r="144" spans="1:5" ht="18" customHeight="1" x14ac:dyDescent="0.2">
      <c r="A144" s="41">
        <v>83</v>
      </c>
      <c r="B144" s="41"/>
      <c r="C144" s="42" t="s">
        <v>144</v>
      </c>
      <c r="D144" s="26">
        <v>120000</v>
      </c>
      <c r="E144" s="26">
        <v>70000</v>
      </c>
    </row>
    <row r="145" spans="1:5" ht="18" customHeight="1" x14ac:dyDescent="0.2">
      <c r="A145" s="43"/>
      <c r="B145" s="43">
        <v>831</v>
      </c>
      <c r="C145" s="44" t="s">
        <v>145</v>
      </c>
      <c r="D145" s="28">
        <v>120000</v>
      </c>
      <c r="E145" s="28">
        <v>70000</v>
      </c>
    </row>
    <row r="146" spans="1:5" ht="18" customHeight="1" x14ac:dyDescent="0.2">
      <c r="A146" s="41">
        <v>86</v>
      </c>
      <c r="B146" s="41"/>
      <c r="C146" s="42" t="s">
        <v>146</v>
      </c>
      <c r="D146" s="26">
        <v>20000</v>
      </c>
      <c r="E146" s="26"/>
    </row>
    <row r="147" spans="1:5" ht="18" customHeight="1" x14ac:dyDescent="0.2">
      <c r="A147" s="43"/>
      <c r="B147" s="43">
        <v>860</v>
      </c>
      <c r="C147" s="44" t="s">
        <v>147</v>
      </c>
      <c r="D147" s="28">
        <v>20000</v>
      </c>
      <c r="E147" s="28"/>
    </row>
    <row r="148" spans="1:5" ht="18" customHeight="1" thickBot="1" x14ac:dyDescent="0.25">
      <c r="A148" s="46"/>
      <c r="B148" s="46"/>
      <c r="C148" s="46" t="s">
        <v>148</v>
      </c>
      <c r="D148" s="47">
        <v>140000</v>
      </c>
      <c r="E148" s="47">
        <v>70000</v>
      </c>
    </row>
    <row r="149" spans="1:5" ht="18" customHeight="1" x14ac:dyDescent="0.2">
      <c r="A149" s="66" t="s">
        <v>149</v>
      </c>
      <c r="B149" s="66"/>
      <c r="C149" s="66"/>
      <c r="D149" s="41"/>
      <c r="E149" s="41"/>
    </row>
    <row r="150" spans="1:5" ht="18" customHeight="1" x14ac:dyDescent="0.2">
      <c r="A150" s="41">
        <v>91</v>
      </c>
      <c r="B150" s="41"/>
      <c r="C150" s="42" t="s">
        <v>150</v>
      </c>
      <c r="D150" s="26">
        <v>800000</v>
      </c>
      <c r="E150" s="26">
        <v>764508</v>
      </c>
    </row>
    <row r="151" spans="1:5" ht="18" customHeight="1" x14ac:dyDescent="0.2">
      <c r="A151" s="43"/>
      <c r="B151" s="43">
        <v>911</v>
      </c>
      <c r="C151" s="44" t="s">
        <v>151</v>
      </c>
      <c r="D151" s="57">
        <v>800000</v>
      </c>
      <c r="E151" s="57">
        <v>764508</v>
      </c>
    </row>
    <row r="152" spans="1:5" ht="18" customHeight="1" thickBot="1" x14ac:dyDescent="0.25">
      <c r="A152" s="46"/>
      <c r="B152" s="46"/>
      <c r="C152" s="46" t="s">
        <v>152</v>
      </c>
      <c r="D152" s="51">
        <v>800000</v>
      </c>
      <c r="E152" s="51">
        <f>E150</f>
        <v>764508</v>
      </c>
    </row>
    <row r="153" spans="1:5" ht="18" customHeight="1" thickBot="1" x14ac:dyDescent="0.25">
      <c r="A153" s="52"/>
      <c r="B153" s="52"/>
      <c r="C153" s="52" t="s">
        <v>153</v>
      </c>
      <c r="D153" s="53">
        <v>198676372</v>
      </c>
      <c r="E153" s="53">
        <f>E43+E88+E95+E120+E124+E142+E148+E152</f>
        <v>227915618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K1:O1"/>
    <mergeCell ref="A121:C121"/>
    <mergeCell ref="A143:C143"/>
    <mergeCell ref="A149:C149"/>
    <mergeCell ref="A125:C125"/>
    <mergeCell ref="A96:C96"/>
    <mergeCell ref="A8:C8"/>
    <mergeCell ref="A44:C44"/>
    <mergeCell ref="A89:C89"/>
  </mergeCells>
  <phoneticPr fontId="21" type="noConversion"/>
  <pageMargins left="0.7" right="0.7" top="0.75" bottom="0.75" header="0.3" footer="0.3"/>
  <pageSetup orientation="portrait" r:id="rId1"/>
  <headerFooter alignWithMargins="0"/>
  <ignoredErrors>
    <ignoredError sqref="E37 E20 E26 E57 E80 E1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Orzamento Ingresos</vt:lpstr>
      <vt:lpstr>Orzamento 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2016-09-15T10:12:31Z</dcterms:created>
  <dcterms:modified xsi:type="dcterms:W3CDTF">2023-02-03T09:37:36Z</dcterms:modified>
</cp:coreProperties>
</file>