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adm.uvigo.es\COMPARTIDO\SSCC\INVESTIGACION\RECURSOS HUMANOS\XUNTA\POSDOUTORAIS\2024\MODALIDADE A\PRESELECCION INTERNA\"/>
    </mc:Choice>
  </mc:AlternateContent>
  <bookViews>
    <workbookView xWindow="-108" yWindow="-108" windowWidth="33120" windowHeight="20052"/>
  </bookViews>
  <sheets>
    <sheet name="Solicitudes (Aprob Comision)" sheetId="6" r:id="rId1"/>
  </sheets>
  <definedNames>
    <definedName name="_xlnm._FilterDatabase" localSheetId="0" hidden="1">'Solicitudes (Aprob Comision)'!$A$2:$X$44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6" l="1"/>
  <c r="H32" i="6"/>
  <c r="H18" i="6"/>
  <c r="H14" i="6"/>
  <c r="S21" i="6"/>
  <c r="U21" i="6" s="1"/>
  <c r="S7" i="6"/>
  <c r="U7" i="6" s="1"/>
  <c r="S23" i="6"/>
  <c r="U23" i="6" s="1"/>
  <c r="S30" i="6"/>
  <c r="U30" i="6" s="1"/>
  <c r="S44" i="6"/>
  <c r="U44" i="6" s="1"/>
  <c r="S9" i="6"/>
  <c r="U9" i="6" s="1"/>
  <c r="S41" i="6"/>
  <c r="U41" i="6" s="1"/>
  <c r="S4" i="6"/>
  <c r="U4" i="6" s="1"/>
  <c r="S22" i="6"/>
  <c r="U22" i="6" s="1"/>
  <c r="S36" i="6"/>
  <c r="U36" i="6" s="1"/>
  <c r="S18" i="6"/>
  <c r="U18" i="6" s="1"/>
  <c r="S35" i="6"/>
  <c r="U35" i="6" s="1"/>
  <c r="S17" i="6"/>
  <c r="U17" i="6" s="1"/>
  <c r="S31" i="6"/>
  <c r="U31" i="6" s="1"/>
  <c r="S40" i="6"/>
  <c r="U40" i="6" s="1"/>
  <c r="S14" i="6"/>
  <c r="S32" i="6"/>
  <c r="S12" i="6"/>
  <c r="U12" i="6" s="1"/>
  <c r="S8" i="6"/>
  <c r="U8" i="6" s="1"/>
  <c r="S5" i="6"/>
  <c r="U5" i="6" s="1"/>
  <c r="S42" i="6"/>
  <c r="U42" i="6" s="1"/>
  <c r="S25" i="6"/>
  <c r="U25" i="6" s="1"/>
  <c r="S3" i="6"/>
  <c r="U3" i="6" s="1"/>
  <c r="S27" i="6"/>
  <c r="U27" i="6" s="1"/>
  <c r="S13" i="6"/>
  <c r="U13" i="6" s="1"/>
  <c r="S38" i="6"/>
  <c r="U38" i="6" s="1"/>
  <c r="S16" i="6"/>
  <c r="U16" i="6" s="1"/>
  <c r="S37" i="6"/>
  <c r="U37" i="6" s="1"/>
  <c r="S11" i="6"/>
  <c r="U11" i="6" s="1"/>
  <c r="S6" i="6"/>
  <c r="U6" i="6" s="1"/>
  <c r="S39" i="6"/>
  <c r="U39" i="6" s="1"/>
  <c r="S24" i="6"/>
  <c r="U24" i="6" s="1"/>
  <c r="S15" i="6"/>
  <c r="U15" i="6" s="1"/>
  <c r="S10" i="6"/>
  <c r="U10" i="6" s="1"/>
  <c r="S19" i="6"/>
  <c r="U19" i="6" s="1"/>
  <c r="S28" i="6"/>
  <c r="U28" i="6" s="1"/>
  <c r="S34" i="6"/>
  <c r="U34" i="6" s="1"/>
  <c r="S20" i="6"/>
  <c r="U20" i="6" s="1"/>
  <c r="S29" i="6"/>
  <c r="U29" i="6" s="1"/>
  <c r="S26" i="6"/>
  <c r="U26" i="6" s="1"/>
  <c r="S43" i="6"/>
  <c r="U43" i="6" s="1"/>
  <c r="S33" i="6"/>
  <c r="U33" i="6" s="1"/>
  <c r="U32" i="6" l="1"/>
  <c r="U14" i="6"/>
</calcChain>
</file>

<file path=xl/sharedStrings.xml><?xml version="1.0" encoding="utf-8"?>
<sst xmlns="http://schemas.openxmlformats.org/spreadsheetml/2006/main" count="353" uniqueCount="211">
  <si>
    <t>APELIDOS E NOME</t>
  </si>
  <si>
    <t>ÁMBITO COÑECEMENTO</t>
  </si>
  <si>
    <t>DEPARTAMENTO</t>
  </si>
  <si>
    <t xml:space="preserve">ÁREA </t>
  </si>
  <si>
    <t>UNIDADE DOCENTE</t>
  </si>
  <si>
    <t>CIGUS</t>
  </si>
  <si>
    <t>CENTRO/INSTITUTO</t>
  </si>
  <si>
    <t>GAIN</t>
  </si>
  <si>
    <t>GRC</t>
  </si>
  <si>
    <t>GPC</t>
  </si>
  <si>
    <t>FULLBRIGHT</t>
  </si>
  <si>
    <t>LIÑA. INV.</t>
  </si>
  <si>
    <t xml:space="preserve">DIF. CARGA </t>
  </si>
  <si>
    <t>CV</t>
  </si>
  <si>
    <t>TOTAL</t>
  </si>
  <si>
    <t>OBSERVACIÓNS</t>
  </si>
  <si>
    <t>Nome CIGUS</t>
  </si>
  <si>
    <t>Nome centro/inst</t>
  </si>
  <si>
    <t>Nome grupo</t>
  </si>
  <si>
    <t>BORRAS PINO, Jordi</t>
  </si>
  <si>
    <t>Enxeñaría e Arquitectura</t>
  </si>
  <si>
    <t>Teoría do sinal e comunicacións</t>
  </si>
  <si>
    <t>ATLANTTIC</t>
  </si>
  <si>
    <t>SC10</t>
  </si>
  <si>
    <t>ALONSO MARTÍNEZ, Laura</t>
  </si>
  <si>
    <t>Enxeñaría dos recursos naturais e medio ambiente</t>
  </si>
  <si>
    <t>Enxeñería agroforestal</t>
  </si>
  <si>
    <t>T06-A0500-P</t>
  </si>
  <si>
    <t>CI5-(GESSMIN)</t>
  </si>
  <si>
    <t>CINTECX</t>
  </si>
  <si>
    <t>FERNÁNDEZ VÁZQUEZ-NOGUEROL, Mar</t>
  </si>
  <si>
    <t>Organización de empresas e márketing</t>
  </si>
  <si>
    <t>Ciencias xurídicas e sociais</t>
  </si>
  <si>
    <t>Organización de empresas</t>
  </si>
  <si>
    <t>X09-A0650-V</t>
  </si>
  <si>
    <t>OE2</t>
  </si>
  <si>
    <t>SILVA TORRES, María Isabel</t>
  </si>
  <si>
    <t>Ciencias da saúde</t>
  </si>
  <si>
    <t>Ecoloxía e bioloxía animal</t>
  </si>
  <si>
    <t>Zooloxía</t>
  </si>
  <si>
    <t>C04-A0819-V</t>
  </si>
  <si>
    <t>BA2</t>
  </si>
  <si>
    <t>FRIEIRO PADÍN, Paula</t>
  </si>
  <si>
    <t>Análise e intervención psicosocioeducativa</t>
  </si>
  <si>
    <t>Traballo social e servicios sociais</t>
  </si>
  <si>
    <t>GETSIT</t>
  </si>
  <si>
    <t>MARTINEZ MERINO, Paloma</t>
  </si>
  <si>
    <t>Ciencias</t>
  </si>
  <si>
    <t>Física aplicada</t>
  </si>
  <si>
    <t>T08-A0385-V</t>
  </si>
  <si>
    <t>FA2</t>
  </si>
  <si>
    <t>COMESAÑA FERNÁNDEZ, Sara</t>
  </si>
  <si>
    <t>Bioloxía funcional e ciencias da saúde</t>
  </si>
  <si>
    <t>Fisioloxía</t>
  </si>
  <si>
    <t>CIM</t>
  </si>
  <si>
    <t>FB2</t>
  </si>
  <si>
    <t>LÓPEZ PRIETO, Alejandro</t>
  </si>
  <si>
    <t>Enxeñaría química</t>
  </si>
  <si>
    <t>EQ10</t>
  </si>
  <si>
    <t>DÍAZ PÉREZ, Ana María</t>
  </si>
  <si>
    <t>Artes e humanidades</t>
  </si>
  <si>
    <t>Literatura española</t>
  </si>
  <si>
    <t>ELICIN</t>
  </si>
  <si>
    <t>Literatura española e teoría da literatura</t>
  </si>
  <si>
    <t>FERNÁNDEZ FERNÁNDEZ, Ángel Manuel</t>
  </si>
  <si>
    <t>LIZ DOMÍNGUEZ, Martín</t>
  </si>
  <si>
    <t>Enxeñería telemática</t>
  </si>
  <si>
    <t>T13-A0560-V</t>
  </si>
  <si>
    <t>ET1</t>
  </si>
  <si>
    <t>MORÁN AGUILAR, María Guadalupe</t>
  </si>
  <si>
    <t>Enxeñería química</t>
  </si>
  <si>
    <t>T04-A0555-OU</t>
  </si>
  <si>
    <t>EQ11</t>
  </si>
  <si>
    <t>NAVARRETE RODRÍGUEZ, Álvaro</t>
  </si>
  <si>
    <t>Teoría de la Señal y Comunicaciones</t>
  </si>
  <si>
    <t>SC7</t>
  </si>
  <si>
    <t>RUIZ SORIANO, Laura</t>
  </si>
  <si>
    <t>Teoría e historia da educación</t>
  </si>
  <si>
    <t>X01-A0805-O</t>
  </si>
  <si>
    <t>AS1</t>
  </si>
  <si>
    <t>LUNA GIL, Amanda Beatriz</t>
  </si>
  <si>
    <t>NÚÑEZ LUGILDE, Iago</t>
  </si>
  <si>
    <t>Estatística e investigación operativa</t>
  </si>
  <si>
    <t>IO1</t>
  </si>
  <si>
    <t>GARCÍA MARTÍ, María</t>
  </si>
  <si>
    <t>Química analítica e alimentaria</t>
  </si>
  <si>
    <t>Nutrición e bromatoloxía</t>
  </si>
  <si>
    <t>AA1</t>
  </si>
  <si>
    <t>LÓPEZ PÉREZ, Ángel Enrique</t>
  </si>
  <si>
    <t>ESCUDERO CURIEL, Silvia</t>
  </si>
  <si>
    <t>TABOADA GONZÁLEZ, Adriana</t>
  </si>
  <si>
    <t>FERNANDEZ LODEIRO, Carlos</t>
  </si>
  <si>
    <t>GARCIA FUENTES, Olalla</t>
  </si>
  <si>
    <t>DÍAZ CORTÉS, Andrea</t>
  </si>
  <si>
    <t>MOURIÑO SCHICK, Andrea</t>
  </si>
  <si>
    <t>CORDEIRO COSTAS, Moisés</t>
  </si>
  <si>
    <t>FERNÁNDEZ ÁLVAREZ, José Carlos</t>
  </si>
  <si>
    <t>CELARD PÉREZ, Pedro</t>
  </si>
  <si>
    <t>LUCAS LÓPEZ, Manuel</t>
  </si>
  <si>
    <t>ECOBAS</t>
  </si>
  <si>
    <t>EA3</t>
  </si>
  <si>
    <t>Xeociencias mariñas e ordenación do territorio</t>
  </si>
  <si>
    <t>Estratigrafía</t>
  </si>
  <si>
    <t>XM2</t>
  </si>
  <si>
    <t>COSTAS SELAS, Cecilia</t>
  </si>
  <si>
    <t>FERNÁNDEZ GONZÁLEZ, Cristina</t>
  </si>
  <si>
    <t>DEL AMPARO TEMPORAO, Roberto</t>
  </si>
  <si>
    <t>ALMENAR PÉREZ, ELOY</t>
  </si>
  <si>
    <t>Filoloxía inglesa, francesa e alemá</t>
  </si>
  <si>
    <t>Filoloxía inglesa</t>
  </si>
  <si>
    <t>HI19</t>
  </si>
  <si>
    <t>Química Física</t>
  </si>
  <si>
    <t>Química física</t>
  </si>
  <si>
    <t>CINBIO</t>
  </si>
  <si>
    <t>GARCíA LOJO, Daniel</t>
  </si>
  <si>
    <t xml:space="preserve">ARGIBAY OTERO, Sara </t>
  </si>
  <si>
    <t>Enxeñaría Química</t>
  </si>
  <si>
    <t>T04-A0555-V</t>
  </si>
  <si>
    <t>EQ3</t>
  </si>
  <si>
    <t>Didáctica, organización escolar e métodos de investigación</t>
  </si>
  <si>
    <t>Didáctica e organización escolar</t>
  </si>
  <si>
    <t>X04-A0215-OP</t>
  </si>
  <si>
    <t>GARCIA LUIS, Uxía</t>
  </si>
  <si>
    <t>CIES</t>
  </si>
  <si>
    <t>GUTIERREZ BARRAL, Alberto</t>
  </si>
  <si>
    <t>Explotación de minas</t>
  </si>
  <si>
    <t>Historia, arte e xeografía</t>
  </si>
  <si>
    <t>Historia da arte</t>
  </si>
  <si>
    <t>H20</t>
  </si>
  <si>
    <t>Enxeñaría eléctrica</t>
  </si>
  <si>
    <t>T02-A0535-V</t>
  </si>
  <si>
    <t>EM1-GTE</t>
  </si>
  <si>
    <t>FERNÁNDEZ DA SILVA, Ángela</t>
  </si>
  <si>
    <t>SANTOS LÓPEZ, Artai Antón</t>
  </si>
  <si>
    <t>FA9</t>
  </si>
  <si>
    <t>Informática</t>
  </si>
  <si>
    <t>Linguaxes e sistemas informáticos</t>
  </si>
  <si>
    <t>SI4</t>
  </si>
  <si>
    <t>HERVÉS CARRETE, Carmen</t>
  </si>
  <si>
    <t>Ecoloxía e Bioloxía Animal</t>
  </si>
  <si>
    <t>Ecoloxía</t>
  </si>
  <si>
    <t>C04-A0220-V</t>
  </si>
  <si>
    <t>OB</t>
  </si>
  <si>
    <t>GIRALDEZ FERNÁNDEZ, Jorge</t>
  </si>
  <si>
    <t>Bioquímica, xenética e inmunoloxía</t>
  </si>
  <si>
    <t>Xenética</t>
  </si>
  <si>
    <t>XB5</t>
  </si>
  <si>
    <t>Bioquímica</t>
  </si>
  <si>
    <t>C03-A0060-V</t>
  </si>
  <si>
    <t>CellCOM</t>
  </si>
  <si>
    <t>QF1</t>
  </si>
  <si>
    <t>Química Inorgánica</t>
  </si>
  <si>
    <t>C09-A0760-V</t>
  </si>
  <si>
    <t>QI5</t>
  </si>
  <si>
    <t>Enxeñaría mecánica, máquinas e motores térmicos e fluídos</t>
  </si>
  <si>
    <t>Enxeñaría Aeroespacial</t>
  </si>
  <si>
    <t>XM3</t>
  </si>
  <si>
    <t>Química Analítica</t>
  </si>
  <si>
    <t>CI8</t>
  </si>
  <si>
    <t>Biomimat</t>
  </si>
  <si>
    <t>GTA</t>
  </si>
  <si>
    <t>Socioloxía, ciencia política e da administración e filosofía</t>
  </si>
  <si>
    <t>Ciencia politica e da administración</t>
  </si>
  <si>
    <t>CPSI</t>
  </si>
  <si>
    <t>FAGOAGA MORENO, Ana</t>
  </si>
  <si>
    <t>TERRA</t>
  </si>
  <si>
    <t>MARIÑO MARTÍNEZ, Carmen María</t>
  </si>
  <si>
    <t>Enxeñaría dos Materiais, Mecánica Aplicada e Construcción</t>
  </si>
  <si>
    <t>Ciencia dos materiais e enxeñaría metalúrxica</t>
  </si>
  <si>
    <t>CI11</t>
  </si>
  <si>
    <t>T06-A0295-V</t>
  </si>
  <si>
    <t>T03-A0495-O</t>
  </si>
  <si>
    <t>X11-A0070-P</t>
  </si>
  <si>
    <t>C07-A0750-V</t>
  </si>
  <si>
    <t>C11-A0755-V</t>
  </si>
  <si>
    <t>T05-A0065-OV</t>
  </si>
  <si>
    <t>X</t>
  </si>
  <si>
    <t>H04-A0345-PV</t>
  </si>
  <si>
    <t>Conservación de patrimonio</t>
  </si>
  <si>
    <t>Puntos Nec. Doc.</t>
  </si>
  <si>
    <t>Xestión sostibles dos recursos forestais</t>
  </si>
  <si>
    <t>Algoritmos de Deep Learning</t>
  </si>
  <si>
    <t>IA aplicada a habitats mariños</t>
  </si>
  <si>
    <t>Impacto do entorno institucional na sociedade e a economía</t>
  </si>
  <si>
    <t>Arqueoloxía pública e estudos de xénero</t>
  </si>
  <si>
    <t>T15-A0570-O</t>
  </si>
  <si>
    <t>X01-A0813-O</t>
  </si>
  <si>
    <t>C10-A0280-V</t>
  </si>
  <si>
    <t>C05-A0265-V</t>
  </si>
  <si>
    <t>C01-A0410-P</t>
  </si>
  <si>
    <t>C10-A0427-VI</t>
  </si>
  <si>
    <t>H11-A0583-V</t>
  </si>
  <si>
    <t>C03-A0420-V</t>
  </si>
  <si>
    <t>T08-A0398-O</t>
  </si>
  <si>
    <t>C07-A0640-O</t>
  </si>
  <si>
    <t>H05-A0695-O</t>
  </si>
  <si>
    <t>Física da terrra</t>
  </si>
  <si>
    <t>Xeodinámica externa</t>
  </si>
  <si>
    <t>T14-A0800-V</t>
  </si>
  <si>
    <t>Selección 1?</t>
  </si>
  <si>
    <t>Total Puntos 2</t>
  </si>
  <si>
    <t>Selección 2?</t>
  </si>
  <si>
    <t>Liña de Inv. Seleccionada</t>
  </si>
  <si>
    <t>IA aplicada á eficiencia enerxética</t>
  </si>
  <si>
    <t>Humanidades no proceso histórico</t>
  </si>
  <si>
    <t>Novas tecnoloxías aplicadas ao e-learning</t>
  </si>
  <si>
    <t>Paleoecoloxía mariña e terrestre</t>
  </si>
  <si>
    <t>Selccionada por nec. Investigación</t>
  </si>
  <si>
    <t>Mesma ud. docente que unha candidatura con mellor CV</t>
  </si>
  <si>
    <t>Selccionada por nec. Investigación e mínimo de ámbito</t>
  </si>
  <si>
    <t>Seleccionada por nec.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</si>
</sst>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Fill="1"/>
    <xf numFmtId="0" fontId="0" fillId="4" borderId="1" xfId="0" applyFill="1" applyBorder="1"/>
    <xf numFmtId="0" fontId="3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7"/>
  <sheetViews>
    <sheetView tabSelected="1" zoomScale="78" zoomScaleNormal="70" workbookViewId="0">
      <selection sqref="A1:A1048576"/>
    </sheetView>
  </sheetViews>
  <sheetFormatPr baseColWidth="10" defaultRowHeight="14.4" x14ac:dyDescent="0.3"/>
  <cols>
    <col min="1" max="1" width="33.6640625" bestFit="1" customWidth="1"/>
    <col min="2" max="2" width="24.5546875" customWidth="1"/>
    <col min="3" max="3" width="31" customWidth="1"/>
    <col min="4" max="4" width="38.33203125" bestFit="1" customWidth="1"/>
    <col min="5" max="5" width="12.77734375" style="8" customWidth="1"/>
    <col min="6" max="6" width="13.33203125" style="8" customWidth="1"/>
    <col min="7" max="7" width="9.6640625" style="8" customWidth="1"/>
    <col min="8" max="8" width="7.6640625" style="8" customWidth="1"/>
    <col min="9" max="9" width="8.5546875" style="8" customWidth="1"/>
    <col min="10" max="10" width="10.44140625" style="8" bestFit="1" customWidth="1"/>
    <col min="11" max="12" width="11.109375" style="8" customWidth="1"/>
    <col min="13" max="13" width="10" style="8" bestFit="1" customWidth="1"/>
    <col min="14" max="14" width="13.44140625" style="8" customWidth="1"/>
    <col min="15" max="16" width="9.109375" style="8" bestFit="1" customWidth="1"/>
    <col min="17" max="19" width="11.109375" style="8" customWidth="1"/>
    <col min="20" max="20" width="9.88671875" style="8" customWidth="1"/>
    <col min="21" max="22" width="10" style="8" customWidth="1"/>
    <col min="23" max="23" width="46.33203125" style="8" bestFit="1" customWidth="1"/>
    <col min="24" max="24" width="44.109375" style="8" bestFit="1" customWidth="1"/>
  </cols>
  <sheetData>
    <row r="2" spans="1:24" s="1" customFormat="1" ht="28.8" x14ac:dyDescent="0.3">
      <c r="A2" s="36" t="s">
        <v>0</v>
      </c>
      <c r="B2" s="36" t="s">
        <v>1</v>
      </c>
      <c r="C2" s="36" t="s">
        <v>2</v>
      </c>
      <c r="D2" s="36" t="s">
        <v>3</v>
      </c>
      <c r="E2" s="37" t="s">
        <v>4</v>
      </c>
      <c r="F2" s="37" t="s">
        <v>179</v>
      </c>
      <c r="G2" s="37" t="s">
        <v>199</v>
      </c>
      <c r="H2" s="37" t="s">
        <v>13</v>
      </c>
      <c r="I2" s="37" t="s">
        <v>5</v>
      </c>
      <c r="J2" s="37" t="s">
        <v>16</v>
      </c>
      <c r="K2" s="37" t="s">
        <v>6</v>
      </c>
      <c r="L2" s="37" t="s">
        <v>17</v>
      </c>
      <c r="M2" s="37" t="s">
        <v>7</v>
      </c>
      <c r="N2" s="37" t="s">
        <v>18</v>
      </c>
      <c r="O2" s="37" t="s">
        <v>8</v>
      </c>
      <c r="P2" s="37" t="s">
        <v>9</v>
      </c>
      <c r="Q2" s="37" t="s">
        <v>10</v>
      </c>
      <c r="R2" s="37" t="s">
        <v>11</v>
      </c>
      <c r="S2" s="37" t="s">
        <v>14</v>
      </c>
      <c r="T2" s="37" t="s">
        <v>12</v>
      </c>
      <c r="U2" s="37" t="s">
        <v>200</v>
      </c>
      <c r="V2" s="37" t="s">
        <v>201</v>
      </c>
      <c r="W2" s="37" t="s">
        <v>202</v>
      </c>
      <c r="X2" s="37" t="s">
        <v>15</v>
      </c>
    </row>
    <row r="3" spans="1:24" s="11" customFormat="1" x14ac:dyDescent="0.3">
      <c r="A3" s="4" t="s">
        <v>107</v>
      </c>
      <c r="B3" s="4" t="s">
        <v>47</v>
      </c>
      <c r="C3" s="4" t="s">
        <v>144</v>
      </c>
      <c r="D3" s="4" t="s">
        <v>147</v>
      </c>
      <c r="E3" s="30" t="s">
        <v>148</v>
      </c>
      <c r="F3" s="38">
        <v>0</v>
      </c>
      <c r="G3" s="38"/>
      <c r="H3" s="30"/>
      <c r="I3" s="30">
        <v>5</v>
      </c>
      <c r="J3" s="30" t="s">
        <v>113</v>
      </c>
      <c r="K3" s="30">
        <v>0</v>
      </c>
      <c r="L3" s="30"/>
      <c r="M3" s="30">
        <v>0</v>
      </c>
      <c r="N3" s="30" t="s">
        <v>149</v>
      </c>
      <c r="O3" s="30">
        <v>0</v>
      </c>
      <c r="P3" s="30">
        <v>0</v>
      </c>
      <c r="Q3" s="30">
        <v>0</v>
      </c>
      <c r="R3" s="30">
        <v>5</v>
      </c>
      <c r="S3" s="30">
        <f t="shared" ref="S3:S44" si="0">SUM(I3:R3)</f>
        <v>10</v>
      </c>
      <c r="T3" s="30">
        <v>9.9600000000000009</v>
      </c>
      <c r="U3" s="40">
        <f t="shared" ref="U3:U44" si="1">T3+S3</f>
        <v>19.96</v>
      </c>
      <c r="V3" s="40"/>
      <c r="W3" s="31"/>
      <c r="X3" s="30"/>
    </row>
    <row r="4" spans="1:24" s="11" customFormat="1" x14ac:dyDescent="0.3">
      <c r="A4" s="14" t="s">
        <v>24</v>
      </c>
      <c r="B4" s="14" t="s">
        <v>20</v>
      </c>
      <c r="C4" s="14" t="s">
        <v>25</v>
      </c>
      <c r="D4" s="14" t="s">
        <v>26</v>
      </c>
      <c r="E4" s="16" t="s">
        <v>27</v>
      </c>
      <c r="F4" s="39">
        <v>7.28</v>
      </c>
      <c r="G4" s="39"/>
      <c r="H4" s="16"/>
      <c r="I4" s="16">
        <v>0</v>
      </c>
      <c r="J4" s="16"/>
      <c r="K4" s="16">
        <v>3</v>
      </c>
      <c r="L4" s="16" t="s">
        <v>29</v>
      </c>
      <c r="M4" s="16">
        <v>0</v>
      </c>
      <c r="N4" s="16" t="s">
        <v>28</v>
      </c>
      <c r="O4" s="16">
        <v>2.5</v>
      </c>
      <c r="P4" s="16">
        <v>0</v>
      </c>
      <c r="Q4" s="16">
        <v>0</v>
      </c>
      <c r="R4" s="16">
        <v>5</v>
      </c>
      <c r="S4" s="16">
        <f t="shared" si="0"/>
        <v>10.5</v>
      </c>
      <c r="T4" s="16">
        <v>15</v>
      </c>
      <c r="U4" s="39">
        <f t="shared" si="1"/>
        <v>25.5</v>
      </c>
      <c r="V4" s="39" t="s">
        <v>176</v>
      </c>
      <c r="W4" s="17" t="s">
        <v>180</v>
      </c>
      <c r="X4" s="16" t="s">
        <v>207</v>
      </c>
    </row>
    <row r="5" spans="1:24" s="11" customFormat="1" x14ac:dyDescent="0.3">
      <c r="A5" s="4" t="s">
        <v>115</v>
      </c>
      <c r="B5" s="4" t="s">
        <v>47</v>
      </c>
      <c r="C5" s="4" t="s">
        <v>151</v>
      </c>
      <c r="D5" s="4" t="s">
        <v>151</v>
      </c>
      <c r="E5" s="30" t="s">
        <v>152</v>
      </c>
      <c r="F5" s="38">
        <v>2.25</v>
      </c>
      <c r="G5" s="38"/>
      <c r="H5" s="30"/>
      <c r="I5" s="30">
        <v>0</v>
      </c>
      <c r="J5" s="30"/>
      <c r="K5" s="30">
        <v>0</v>
      </c>
      <c r="L5" s="30"/>
      <c r="M5" s="30">
        <v>0</v>
      </c>
      <c r="N5" s="30" t="s">
        <v>153</v>
      </c>
      <c r="O5" s="30">
        <v>0</v>
      </c>
      <c r="P5" s="30">
        <v>0</v>
      </c>
      <c r="Q5" s="30">
        <v>0</v>
      </c>
      <c r="R5" s="30">
        <v>5</v>
      </c>
      <c r="S5" s="30">
        <f t="shared" si="0"/>
        <v>5</v>
      </c>
      <c r="T5" s="30">
        <v>15</v>
      </c>
      <c r="U5" s="40">
        <f t="shared" si="1"/>
        <v>20</v>
      </c>
      <c r="V5" s="40"/>
      <c r="W5" s="31"/>
      <c r="X5" s="30"/>
    </row>
    <row r="6" spans="1:24" s="11" customFormat="1" x14ac:dyDescent="0.3">
      <c r="A6" s="5" t="s">
        <v>19</v>
      </c>
      <c r="B6" s="5" t="s">
        <v>20</v>
      </c>
      <c r="C6" s="5" t="s">
        <v>21</v>
      </c>
      <c r="D6" s="5" t="s">
        <v>21</v>
      </c>
      <c r="E6" s="23" t="s">
        <v>198</v>
      </c>
      <c r="F6" s="40">
        <v>0</v>
      </c>
      <c r="G6" s="40"/>
      <c r="H6" s="23"/>
      <c r="I6" s="23">
        <v>5</v>
      </c>
      <c r="J6" s="23" t="s">
        <v>22</v>
      </c>
      <c r="K6" s="23">
        <v>0</v>
      </c>
      <c r="L6" s="23"/>
      <c r="M6" s="23">
        <v>0</v>
      </c>
      <c r="N6" s="23" t="s">
        <v>23</v>
      </c>
      <c r="O6" s="23">
        <v>2.5</v>
      </c>
      <c r="P6" s="23">
        <v>0</v>
      </c>
      <c r="Q6" s="23">
        <v>0</v>
      </c>
      <c r="R6" s="23">
        <v>5</v>
      </c>
      <c r="S6" s="23">
        <f t="shared" si="0"/>
        <v>12.5</v>
      </c>
      <c r="T6" s="23">
        <v>0</v>
      </c>
      <c r="U6" s="40">
        <f t="shared" si="1"/>
        <v>12.5</v>
      </c>
      <c r="V6" s="40"/>
      <c r="W6" s="24"/>
      <c r="X6" s="23"/>
    </row>
    <row r="7" spans="1:24" s="11" customFormat="1" x14ac:dyDescent="0.3">
      <c r="A7" s="14" t="s">
        <v>97</v>
      </c>
      <c r="B7" s="14" t="s">
        <v>20</v>
      </c>
      <c r="C7" s="14" t="s">
        <v>135</v>
      </c>
      <c r="D7" s="14" t="s">
        <v>136</v>
      </c>
      <c r="E7" s="16" t="s">
        <v>185</v>
      </c>
      <c r="F7" s="39">
        <v>18.649999999999999</v>
      </c>
      <c r="G7" s="39"/>
      <c r="H7" s="16"/>
      <c r="I7" s="16">
        <v>5</v>
      </c>
      <c r="J7" s="16" t="s">
        <v>113</v>
      </c>
      <c r="K7" s="16">
        <v>0</v>
      </c>
      <c r="L7" s="16"/>
      <c r="M7" s="16">
        <v>0</v>
      </c>
      <c r="N7" s="16" t="s">
        <v>137</v>
      </c>
      <c r="O7" s="16">
        <v>2.5</v>
      </c>
      <c r="P7" s="16">
        <v>0</v>
      </c>
      <c r="Q7" s="16">
        <v>0</v>
      </c>
      <c r="R7" s="16">
        <v>5</v>
      </c>
      <c r="S7" s="16">
        <f t="shared" si="0"/>
        <v>12.5</v>
      </c>
      <c r="T7" s="16">
        <v>15</v>
      </c>
      <c r="U7" s="39">
        <f t="shared" si="1"/>
        <v>27.5</v>
      </c>
      <c r="V7" s="39" t="s">
        <v>176</v>
      </c>
      <c r="W7" s="17" t="s">
        <v>181</v>
      </c>
      <c r="X7" s="16" t="s">
        <v>207</v>
      </c>
    </row>
    <row r="8" spans="1:24" s="10" customFormat="1" x14ac:dyDescent="0.3">
      <c r="A8" s="26" t="s">
        <v>51</v>
      </c>
      <c r="B8" s="26" t="s">
        <v>47</v>
      </c>
      <c r="C8" s="26" t="s">
        <v>52</v>
      </c>
      <c r="D8" s="26" t="s">
        <v>53</v>
      </c>
      <c r="E8" s="28" t="s">
        <v>189</v>
      </c>
      <c r="F8" s="41">
        <v>2.73</v>
      </c>
      <c r="G8" s="41"/>
      <c r="H8" s="28"/>
      <c r="I8" s="28">
        <v>5</v>
      </c>
      <c r="J8" s="28" t="s">
        <v>54</v>
      </c>
      <c r="K8" s="28">
        <v>0</v>
      </c>
      <c r="L8" s="28"/>
      <c r="M8" s="28">
        <v>0</v>
      </c>
      <c r="N8" s="28" t="s">
        <v>55</v>
      </c>
      <c r="O8" s="28">
        <v>0</v>
      </c>
      <c r="P8" s="28">
        <v>1</v>
      </c>
      <c r="Q8" s="28">
        <v>0</v>
      </c>
      <c r="R8" s="28">
        <v>5</v>
      </c>
      <c r="S8" s="28">
        <f t="shared" si="0"/>
        <v>11</v>
      </c>
      <c r="T8" s="28">
        <v>12.8</v>
      </c>
      <c r="U8" s="41">
        <f t="shared" si="1"/>
        <v>23.8</v>
      </c>
      <c r="V8" s="41"/>
      <c r="W8" s="29"/>
      <c r="X8" s="28"/>
    </row>
    <row r="9" spans="1:24" s="11" customFormat="1" x14ac:dyDescent="0.3">
      <c r="A9" s="14" t="s">
        <v>95</v>
      </c>
      <c r="B9" s="14" t="s">
        <v>20</v>
      </c>
      <c r="C9" s="14" t="s">
        <v>129</v>
      </c>
      <c r="D9" s="14" t="s">
        <v>129</v>
      </c>
      <c r="E9" s="16" t="s">
        <v>130</v>
      </c>
      <c r="F9" s="39">
        <v>10.99</v>
      </c>
      <c r="G9" s="39"/>
      <c r="H9" s="16"/>
      <c r="I9" s="16">
        <v>0</v>
      </c>
      <c r="J9" s="16"/>
      <c r="K9" s="16">
        <v>3</v>
      </c>
      <c r="L9" s="16" t="s">
        <v>29</v>
      </c>
      <c r="M9" s="16">
        <v>0</v>
      </c>
      <c r="N9" s="16" t="s">
        <v>131</v>
      </c>
      <c r="O9" s="16">
        <v>2.5</v>
      </c>
      <c r="P9" s="16">
        <v>0</v>
      </c>
      <c r="Q9" s="16">
        <v>0</v>
      </c>
      <c r="R9" s="16">
        <v>5</v>
      </c>
      <c r="S9" s="16">
        <f t="shared" si="0"/>
        <v>10.5</v>
      </c>
      <c r="T9" s="16">
        <v>15</v>
      </c>
      <c r="U9" s="39">
        <f t="shared" si="1"/>
        <v>25.5</v>
      </c>
      <c r="V9" s="39" t="s">
        <v>176</v>
      </c>
      <c r="W9" s="17" t="s">
        <v>203</v>
      </c>
      <c r="X9" s="16" t="s">
        <v>207</v>
      </c>
    </row>
    <row r="10" spans="1:24" s="11" customFormat="1" x14ac:dyDescent="0.3">
      <c r="A10" s="5" t="s">
        <v>104</v>
      </c>
      <c r="B10" s="4" t="s">
        <v>47</v>
      </c>
      <c r="C10" s="5" t="s">
        <v>139</v>
      </c>
      <c r="D10" s="5" t="s">
        <v>140</v>
      </c>
      <c r="E10" s="23" t="s">
        <v>141</v>
      </c>
      <c r="F10" s="40">
        <v>0</v>
      </c>
      <c r="G10" s="40"/>
      <c r="H10" s="23"/>
      <c r="I10" s="23">
        <v>5</v>
      </c>
      <c r="J10" s="23" t="s">
        <v>54</v>
      </c>
      <c r="K10" s="23">
        <v>0</v>
      </c>
      <c r="L10" s="23"/>
      <c r="M10" s="23">
        <v>0</v>
      </c>
      <c r="N10" s="23" t="s">
        <v>142</v>
      </c>
      <c r="O10" s="23">
        <v>0</v>
      </c>
      <c r="P10" s="23">
        <v>1</v>
      </c>
      <c r="Q10" s="23">
        <v>0</v>
      </c>
      <c r="R10" s="23">
        <v>5</v>
      </c>
      <c r="S10" s="23">
        <f t="shared" si="0"/>
        <v>11</v>
      </c>
      <c r="T10" s="23">
        <v>0</v>
      </c>
      <c r="U10" s="40">
        <f t="shared" si="1"/>
        <v>11</v>
      </c>
      <c r="V10" s="40"/>
      <c r="W10" s="24"/>
      <c r="X10" s="23"/>
    </row>
    <row r="11" spans="1:24" s="13" customFormat="1" x14ac:dyDescent="0.3">
      <c r="A11" s="5" t="s">
        <v>106</v>
      </c>
      <c r="B11" s="5" t="s">
        <v>47</v>
      </c>
      <c r="C11" s="5" t="s">
        <v>144</v>
      </c>
      <c r="D11" s="5" t="s">
        <v>145</v>
      </c>
      <c r="E11" s="23" t="s">
        <v>192</v>
      </c>
      <c r="F11" s="40">
        <v>0</v>
      </c>
      <c r="G11" s="40"/>
      <c r="H11" s="23"/>
      <c r="I11" s="23">
        <v>5</v>
      </c>
      <c r="J11" s="23" t="s">
        <v>113</v>
      </c>
      <c r="K11" s="23">
        <v>0</v>
      </c>
      <c r="L11" s="23"/>
      <c r="M11" s="23">
        <v>0</v>
      </c>
      <c r="N11" s="23" t="s">
        <v>146</v>
      </c>
      <c r="O11" s="23">
        <v>2.5</v>
      </c>
      <c r="P11" s="23">
        <v>0</v>
      </c>
      <c r="Q11" s="23">
        <v>0</v>
      </c>
      <c r="R11" s="23">
        <v>5</v>
      </c>
      <c r="S11" s="23">
        <f t="shared" si="0"/>
        <v>12.5</v>
      </c>
      <c r="T11" s="23">
        <v>0.06</v>
      </c>
      <c r="U11" s="40">
        <f t="shared" si="1"/>
        <v>12.56</v>
      </c>
      <c r="V11" s="40"/>
      <c r="W11" s="24"/>
      <c r="X11" s="23"/>
    </row>
    <row r="12" spans="1:24" s="10" customFormat="1" x14ac:dyDescent="0.3">
      <c r="A12" s="14" t="s">
        <v>93</v>
      </c>
      <c r="B12" s="14" t="s">
        <v>20</v>
      </c>
      <c r="C12" s="14" t="s">
        <v>25</v>
      </c>
      <c r="D12" s="14" t="s">
        <v>125</v>
      </c>
      <c r="E12" s="16" t="s">
        <v>170</v>
      </c>
      <c r="F12" s="39">
        <v>3.46</v>
      </c>
      <c r="G12" s="39"/>
      <c r="H12" s="16"/>
      <c r="I12" s="16">
        <v>0</v>
      </c>
      <c r="J12" s="16"/>
      <c r="K12" s="16">
        <v>3</v>
      </c>
      <c r="L12" s="16" t="s">
        <v>29</v>
      </c>
      <c r="M12" s="16">
        <v>0</v>
      </c>
      <c r="N12" s="16" t="s">
        <v>28</v>
      </c>
      <c r="O12" s="16">
        <v>2.5</v>
      </c>
      <c r="P12" s="16">
        <v>0</v>
      </c>
      <c r="Q12" s="16">
        <v>0</v>
      </c>
      <c r="R12" s="16">
        <v>5</v>
      </c>
      <c r="S12" s="16">
        <f t="shared" si="0"/>
        <v>10.5</v>
      </c>
      <c r="T12" s="16">
        <v>15</v>
      </c>
      <c r="U12" s="39">
        <f t="shared" si="1"/>
        <v>25.5</v>
      </c>
      <c r="V12" s="39" t="s">
        <v>176</v>
      </c>
      <c r="W12" s="17" t="s">
        <v>178</v>
      </c>
      <c r="X12" s="16" t="s">
        <v>207</v>
      </c>
    </row>
    <row r="13" spans="1:24" s="10" customFormat="1" x14ac:dyDescent="0.3">
      <c r="A13" s="14" t="s">
        <v>59</v>
      </c>
      <c r="B13" s="14" t="s">
        <v>60</v>
      </c>
      <c r="C13" s="14" t="s">
        <v>63</v>
      </c>
      <c r="D13" s="35" t="s">
        <v>61</v>
      </c>
      <c r="E13" s="32" t="s">
        <v>191</v>
      </c>
      <c r="F13" s="42">
        <v>0</v>
      </c>
      <c r="G13" s="42"/>
      <c r="H13" s="16"/>
      <c r="I13" s="16">
        <v>0</v>
      </c>
      <c r="J13" s="16"/>
      <c r="K13" s="16">
        <v>0</v>
      </c>
      <c r="L13" s="16"/>
      <c r="M13" s="16">
        <v>0</v>
      </c>
      <c r="N13" s="16" t="s">
        <v>62</v>
      </c>
      <c r="O13" s="16">
        <v>0</v>
      </c>
      <c r="P13" s="16">
        <v>0</v>
      </c>
      <c r="Q13" s="16">
        <v>0</v>
      </c>
      <c r="R13" s="16">
        <v>5</v>
      </c>
      <c r="S13" s="16">
        <f t="shared" si="0"/>
        <v>5</v>
      </c>
      <c r="T13" s="16">
        <v>13.33</v>
      </c>
      <c r="U13" s="39">
        <f t="shared" si="1"/>
        <v>18.329999999999998</v>
      </c>
      <c r="V13" s="39" t="s">
        <v>176</v>
      </c>
      <c r="W13" s="17" t="s">
        <v>204</v>
      </c>
      <c r="X13" s="16" t="s">
        <v>209</v>
      </c>
    </row>
    <row r="14" spans="1:24" x14ac:dyDescent="0.3">
      <c r="A14" s="27" t="s">
        <v>89</v>
      </c>
      <c r="B14" s="26" t="s">
        <v>20</v>
      </c>
      <c r="C14" s="26" t="s">
        <v>116</v>
      </c>
      <c r="D14" s="26" t="s">
        <v>116</v>
      </c>
      <c r="E14" s="28" t="s">
        <v>117</v>
      </c>
      <c r="F14" s="41">
        <v>4.01</v>
      </c>
      <c r="G14" s="41"/>
      <c r="H14" s="28">
        <f>2+8+2+1+2.5+2+0.5</f>
        <v>18</v>
      </c>
      <c r="I14" s="28">
        <v>0</v>
      </c>
      <c r="J14" s="28"/>
      <c r="K14" s="28">
        <v>3</v>
      </c>
      <c r="L14" s="28" t="s">
        <v>29</v>
      </c>
      <c r="M14" s="28">
        <v>0</v>
      </c>
      <c r="N14" s="28" t="s">
        <v>118</v>
      </c>
      <c r="O14" s="28">
        <v>2.5</v>
      </c>
      <c r="P14" s="28">
        <v>0</v>
      </c>
      <c r="Q14" s="28">
        <v>0</v>
      </c>
      <c r="R14" s="28">
        <v>5</v>
      </c>
      <c r="S14" s="28">
        <f t="shared" si="0"/>
        <v>10.5</v>
      </c>
      <c r="T14" s="28">
        <v>7.56</v>
      </c>
      <c r="U14" s="41">
        <f t="shared" si="1"/>
        <v>18.059999999999999</v>
      </c>
      <c r="V14" s="41"/>
      <c r="W14" s="29"/>
      <c r="X14" s="24" t="s">
        <v>208</v>
      </c>
    </row>
    <row r="15" spans="1:24" s="10" customFormat="1" x14ac:dyDescent="0.3">
      <c r="A15" s="5" t="s">
        <v>164</v>
      </c>
      <c r="B15" s="4" t="s">
        <v>47</v>
      </c>
      <c r="C15" s="5" t="s">
        <v>38</v>
      </c>
      <c r="D15" s="4" t="s">
        <v>39</v>
      </c>
      <c r="E15" s="23" t="s">
        <v>40</v>
      </c>
      <c r="F15" s="40">
        <v>0</v>
      </c>
      <c r="G15" s="40"/>
      <c r="H15" s="23"/>
      <c r="I15" s="23">
        <v>5</v>
      </c>
      <c r="J15" s="30" t="s">
        <v>54</v>
      </c>
      <c r="K15" s="30">
        <v>0</v>
      </c>
      <c r="L15" s="23"/>
      <c r="M15" s="30">
        <v>2.5</v>
      </c>
      <c r="N15" s="30" t="s">
        <v>165</v>
      </c>
      <c r="O15" s="30">
        <v>0</v>
      </c>
      <c r="P15" s="30">
        <v>0</v>
      </c>
      <c r="Q15" s="30">
        <v>0</v>
      </c>
      <c r="R15" s="23">
        <v>5</v>
      </c>
      <c r="S15" s="23">
        <f t="shared" si="0"/>
        <v>12.5</v>
      </c>
      <c r="T15" s="23">
        <v>0</v>
      </c>
      <c r="U15" s="40">
        <f t="shared" si="1"/>
        <v>12.5</v>
      </c>
      <c r="V15" s="40"/>
      <c r="W15" s="24"/>
      <c r="X15" s="23"/>
    </row>
    <row r="16" spans="1:24" s="10" customFormat="1" x14ac:dyDescent="0.3">
      <c r="A16" s="5" t="s">
        <v>96</v>
      </c>
      <c r="B16" s="5" t="s">
        <v>47</v>
      </c>
      <c r="C16" s="5" t="s">
        <v>48</v>
      </c>
      <c r="D16" s="4" t="s">
        <v>196</v>
      </c>
      <c r="E16" s="23" t="s">
        <v>193</v>
      </c>
      <c r="F16" s="40">
        <v>0</v>
      </c>
      <c r="G16" s="40"/>
      <c r="H16" s="23"/>
      <c r="I16" s="23">
        <v>5</v>
      </c>
      <c r="J16" s="23" t="s">
        <v>54</v>
      </c>
      <c r="K16" s="23">
        <v>0</v>
      </c>
      <c r="L16" s="23"/>
      <c r="M16" s="23">
        <v>0</v>
      </c>
      <c r="N16" s="23" t="s">
        <v>134</v>
      </c>
      <c r="O16" s="23">
        <v>2.5</v>
      </c>
      <c r="P16" s="23">
        <v>0</v>
      </c>
      <c r="Q16" s="23">
        <v>5</v>
      </c>
      <c r="R16" s="23">
        <v>5</v>
      </c>
      <c r="S16" s="23">
        <f t="shared" si="0"/>
        <v>17.5</v>
      </c>
      <c r="T16" s="23">
        <v>0</v>
      </c>
      <c r="U16" s="40">
        <f t="shared" si="1"/>
        <v>17.5</v>
      </c>
      <c r="V16" s="40"/>
      <c r="W16" s="24"/>
      <c r="X16" s="23"/>
    </row>
    <row r="17" spans="1:24" s="10" customFormat="1" x14ac:dyDescent="0.3">
      <c r="A17" s="18" t="s">
        <v>132</v>
      </c>
      <c r="B17" s="21" t="s">
        <v>32</v>
      </c>
      <c r="C17" s="21" t="s">
        <v>161</v>
      </c>
      <c r="D17" s="21" t="s">
        <v>162</v>
      </c>
      <c r="E17" s="22" t="s">
        <v>172</v>
      </c>
      <c r="F17" s="43">
        <v>5.24</v>
      </c>
      <c r="G17" s="43" t="s">
        <v>176</v>
      </c>
      <c r="H17" s="19"/>
      <c r="I17" s="22">
        <v>0</v>
      </c>
      <c r="J17" s="19"/>
      <c r="K17" s="22">
        <v>0</v>
      </c>
      <c r="L17" s="19"/>
      <c r="M17" s="22">
        <v>0</v>
      </c>
      <c r="N17" s="22" t="s">
        <v>163</v>
      </c>
      <c r="O17" s="22">
        <v>0</v>
      </c>
      <c r="P17" s="22">
        <v>0</v>
      </c>
      <c r="Q17" s="25">
        <v>0</v>
      </c>
      <c r="R17" s="19">
        <v>0</v>
      </c>
      <c r="S17" s="19">
        <f t="shared" si="0"/>
        <v>0</v>
      </c>
      <c r="T17" s="19">
        <v>15</v>
      </c>
      <c r="U17" s="43">
        <f t="shared" si="1"/>
        <v>15</v>
      </c>
      <c r="V17" s="43"/>
      <c r="W17" s="20"/>
      <c r="X17" s="19" t="s">
        <v>210</v>
      </c>
    </row>
    <row r="18" spans="1:24" s="10" customFormat="1" x14ac:dyDescent="0.3">
      <c r="A18" s="5" t="s">
        <v>64</v>
      </c>
      <c r="B18" s="5" t="s">
        <v>20</v>
      </c>
      <c r="C18" s="5" t="s">
        <v>48</v>
      </c>
      <c r="D18" s="5" t="s">
        <v>48</v>
      </c>
      <c r="E18" s="23" t="s">
        <v>49</v>
      </c>
      <c r="F18" s="40">
        <v>6.31</v>
      </c>
      <c r="G18" s="40"/>
      <c r="H18" s="23">
        <f>6+5+2+1+0.5+1+3+1</f>
        <v>19.5</v>
      </c>
      <c r="I18" s="23">
        <v>0</v>
      </c>
      <c r="J18" s="23"/>
      <c r="K18" s="23">
        <v>0</v>
      </c>
      <c r="L18" s="23"/>
      <c r="M18" s="23">
        <v>0</v>
      </c>
      <c r="N18" s="23" t="s">
        <v>50</v>
      </c>
      <c r="O18" s="23">
        <v>2.5</v>
      </c>
      <c r="P18" s="23">
        <v>0</v>
      </c>
      <c r="Q18" s="23">
        <v>0</v>
      </c>
      <c r="R18" s="23">
        <v>5</v>
      </c>
      <c r="S18" s="23">
        <f t="shared" si="0"/>
        <v>7.5</v>
      </c>
      <c r="T18" s="23">
        <v>15</v>
      </c>
      <c r="U18" s="40">
        <f t="shared" si="1"/>
        <v>22.5</v>
      </c>
      <c r="V18" s="40"/>
      <c r="W18" s="24"/>
      <c r="X18" s="24" t="s">
        <v>208</v>
      </c>
    </row>
    <row r="19" spans="1:24" s="13" customFormat="1" x14ac:dyDescent="0.3">
      <c r="A19" s="5" t="s">
        <v>105</v>
      </c>
      <c r="B19" s="5" t="s">
        <v>47</v>
      </c>
      <c r="C19" s="5" t="s">
        <v>139</v>
      </c>
      <c r="D19" s="5" t="s">
        <v>140</v>
      </c>
      <c r="E19" s="23" t="s">
        <v>141</v>
      </c>
      <c r="F19" s="40">
        <v>0</v>
      </c>
      <c r="G19" s="40"/>
      <c r="H19" s="23"/>
      <c r="I19" s="23">
        <v>5</v>
      </c>
      <c r="J19" s="23" t="s">
        <v>54</v>
      </c>
      <c r="K19" s="23">
        <v>0</v>
      </c>
      <c r="L19" s="23"/>
      <c r="M19" s="23">
        <v>0</v>
      </c>
      <c r="N19" s="23" t="s">
        <v>142</v>
      </c>
      <c r="O19" s="23">
        <v>0</v>
      </c>
      <c r="P19" s="23">
        <v>1</v>
      </c>
      <c r="Q19" s="23">
        <v>0</v>
      </c>
      <c r="R19" s="23">
        <v>5</v>
      </c>
      <c r="S19" s="23">
        <f t="shared" si="0"/>
        <v>11</v>
      </c>
      <c r="T19" s="23">
        <v>0</v>
      </c>
      <c r="U19" s="40">
        <f t="shared" si="1"/>
        <v>11</v>
      </c>
      <c r="V19" s="40"/>
      <c r="W19" s="24"/>
      <c r="X19" s="23"/>
    </row>
    <row r="20" spans="1:24" s="10" customFormat="1" x14ac:dyDescent="0.3">
      <c r="A20" s="5" t="s">
        <v>91</v>
      </c>
      <c r="B20" s="5" t="s">
        <v>47</v>
      </c>
      <c r="C20" s="5" t="s">
        <v>111</v>
      </c>
      <c r="D20" s="5" t="s">
        <v>112</v>
      </c>
      <c r="E20" s="23" t="s">
        <v>174</v>
      </c>
      <c r="F20" s="40">
        <v>0</v>
      </c>
      <c r="G20" s="40"/>
      <c r="H20" s="23"/>
      <c r="I20" s="23">
        <v>5</v>
      </c>
      <c r="J20" s="23" t="s">
        <v>113</v>
      </c>
      <c r="K20" s="23">
        <v>0</v>
      </c>
      <c r="L20" s="23"/>
      <c r="M20" s="23">
        <v>0</v>
      </c>
      <c r="N20" s="23"/>
      <c r="O20" s="23">
        <v>0</v>
      </c>
      <c r="P20" s="23">
        <v>0</v>
      </c>
      <c r="Q20" s="23">
        <v>0</v>
      </c>
      <c r="R20" s="23">
        <v>5</v>
      </c>
      <c r="S20" s="23">
        <f t="shared" si="0"/>
        <v>10</v>
      </c>
      <c r="T20" s="23">
        <v>0</v>
      </c>
      <c r="U20" s="40">
        <f t="shared" si="1"/>
        <v>10</v>
      </c>
      <c r="V20" s="40"/>
      <c r="W20" s="24"/>
      <c r="X20" s="23"/>
    </row>
    <row r="21" spans="1:24" x14ac:dyDescent="0.3">
      <c r="A21" s="18" t="s">
        <v>30</v>
      </c>
      <c r="B21" s="18" t="s">
        <v>32</v>
      </c>
      <c r="C21" s="18" t="s">
        <v>31</v>
      </c>
      <c r="D21" s="18" t="s">
        <v>33</v>
      </c>
      <c r="E21" s="19" t="s">
        <v>34</v>
      </c>
      <c r="F21" s="43">
        <v>25</v>
      </c>
      <c r="G21" s="43" t="s">
        <v>176</v>
      </c>
      <c r="H21" s="19"/>
      <c r="I21" s="19">
        <v>0</v>
      </c>
      <c r="J21" s="19"/>
      <c r="K21" s="19">
        <v>0</v>
      </c>
      <c r="L21" s="19"/>
      <c r="M21" s="19">
        <v>0</v>
      </c>
      <c r="N21" s="19" t="s">
        <v>35</v>
      </c>
      <c r="O21" s="19">
        <v>0</v>
      </c>
      <c r="P21" s="19">
        <v>1</v>
      </c>
      <c r="Q21" s="19">
        <v>0</v>
      </c>
      <c r="R21" s="19">
        <v>5</v>
      </c>
      <c r="S21" s="19">
        <f t="shared" si="0"/>
        <v>6</v>
      </c>
      <c r="T21" s="19">
        <v>15</v>
      </c>
      <c r="U21" s="43">
        <f t="shared" si="1"/>
        <v>21</v>
      </c>
      <c r="V21" s="43"/>
      <c r="W21" s="20"/>
      <c r="X21" s="19" t="s">
        <v>210</v>
      </c>
    </row>
    <row r="22" spans="1:24" s="13" customFormat="1" x14ac:dyDescent="0.3">
      <c r="A22" s="21" t="s">
        <v>42</v>
      </c>
      <c r="B22" s="21" t="s">
        <v>32</v>
      </c>
      <c r="C22" s="21" t="s">
        <v>43</v>
      </c>
      <c r="D22" s="21" t="s">
        <v>44</v>
      </c>
      <c r="E22" s="22" t="s">
        <v>186</v>
      </c>
      <c r="F22" s="44">
        <v>6.6</v>
      </c>
      <c r="G22" s="44" t="s">
        <v>176</v>
      </c>
      <c r="H22" s="19"/>
      <c r="I22" s="19">
        <v>0</v>
      </c>
      <c r="J22" s="19"/>
      <c r="K22" s="19">
        <v>0</v>
      </c>
      <c r="L22" s="19"/>
      <c r="M22" s="19">
        <v>0</v>
      </c>
      <c r="N22" s="19" t="s">
        <v>45</v>
      </c>
      <c r="O22" s="19">
        <v>0</v>
      </c>
      <c r="P22" s="19">
        <v>0</v>
      </c>
      <c r="Q22" s="19">
        <v>0</v>
      </c>
      <c r="R22" s="19">
        <v>5</v>
      </c>
      <c r="S22" s="19">
        <f t="shared" si="0"/>
        <v>5</v>
      </c>
      <c r="T22" s="19">
        <v>15</v>
      </c>
      <c r="U22" s="43">
        <f t="shared" si="1"/>
        <v>20</v>
      </c>
      <c r="V22" s="43"/>
      <c r="W22" s="20"/>
      <c r="X22" s="19" t="s">
        <v>210</v>
      </c>
    </row>
    <row r="23" spans="1:24" x14ac:dyDescent="0.3">
      <c r="A23" s="21" t="s">
        <v>92</v>
      </c>
      <c r="B23" s="21" t="s">
        <v>32</v>
      </c>
      <c r="C23" s="18" t="s">
        <v>119</v>
      </c>
      <c r="D23" s="18" t="s">
        <v>120</v>
      </c>
      <c r="E23" s="19" t="s">
        <v>121</v>
      </c>
      <c r="F23" s="43">
        <v>14.57</v>
      </c>
      <c r="G23" s="43" t="s">
        <v>176</v>
      </c>
      <c r="H23" s="19"/>
      <c r="I23" s="19">
        <v>0</v>
      </c>
      <c r="J23" s="19"/>
      <c r="K23" s="19">
        <v>0</v>
      </c>
      <c r="L23" s="19"/>
      <c r="M23" s="19">
        <v>0</v>
      </c>
      <c r="N23" s="19" t="s">
        <v>123</v>
      </c>
      <c r="O23" s="19">
        <v>0</v>
      </c>
      <c r="P23" s="19">
        <v>0</v>
      </c>
      <c r="Q23" s="19">
        <v>0</v>
      </c>
      <c r="R23" s="19">
        <v>5</v>
      </c>
      <c r="S23" s="19">
        <f t="shared" si="0"/>
        <v>5</v>
      </c>
      <c r="T23" s="19">
        <v>15</v>
      </c>
      <c r="U23" s="43">
        <f t="shared" si="1"/>
        <v>20</v>
      </c>
      <c r="V23" s="43"/>
      <c r="W23" s="20"/>
      <c r="X23" s="19" t="s">
        <v>210</v>
      </c>
    </row>
    <row r="24" spans="1:24" x14ac:dyDescent="0.3">
      <c r="A24" s="4" t="s">
        <v>114</v>
      </c>
      <c r="B24" s="4" t="s">
        <v>47</v>
      </c>
      <c r="C24" s="4" t="s">
        <v>111</v>
      </c>
      <c r="D24" s="4" t="s">
        <v>112</v>
      </c>
      <c r="E24" s="30" t="s">
        <v>174</v>
      </c>
      <c r="F24" s="38">
        <v>0</v>
      </c>
      <c r="G24" s="38"/>
      <c r="H24" s="30"/>
      <c r="I24" s="30">
        <v>5</v>
      </c>
      <c r="J24" s="30" t="s">
        <v>113</v>
      </c>
      <c r="K24" s="30">
        <v>0</v>
      </c>
      <c r="L24" s="30"/>
      <c r="M24" s="30">
        <v>0</v>
      </c>
      <c r="N24" s="30" t="s">
        <v>150</v>
      </c>
      <c r="O24" s="30">
        <v>2.5</v>
      </c>
      <c r="P24" s="30">
        <v>0</v>
      </c>
      <c r="Q24" s="30">
        <v>0</v>
      </c>
      <c r="R24" s="30">
        <v>5</v>
      </c>
      <c r="S24" s="30">
        <f t="shared" si="0"/>
        <v>12.5</v>
      </c>
      <c r="T24" s="30">
        <v>0</v>
      </c>
      <c r="U24" s="40">
        <f t="shared" si="1"/>
        <v>12.5</v>
      </c>
      <c r="V24" s="40"/>
      <c r="W24" s="31"/>
      <c r="X24" s="30"/>
    </row>
    <row r="25" spans="1:24" s="11" customFormat="1" x14ac:dyDescent="0.3">
      <c r="A25" s="27" t="s">
        <v>122</v>
      </c>
      <c r="B25" s="27" t="s">
        <v>20</v>
      </c>
      <c r="C25" s="27" t="s">
        <v>154</v>
      </c>
      <c r="D25" s="27" t="s">
        <v>155</v>
      </c>
      <c r="E25" s="33" t="s">
        <v>171</v>
      </c>
      <c r="F25" s="45">
        <v>0</v>
      </c>
      <c r="G25" s="45"/>
      <c r="H25" s="33"/>
      <c r="I25" s="33">
        <v>5</v>
      </c>
      <c r="J25" s="33" t="s">
        <v>22</v>
      </c>
      <c r="K25" s="33">
        <v>0</v>
      </c>
      <c r="L25" s="33"/>
      <c r="M25" s="33">
        <v>0</v>
      </c>
      <c r="N25" s="33" t="s">
        <v>160</v>
      </c>
      <c r="O25" s="33">
        <v>0</v>
      </c>
      <c r="P25" s="33">
        <v>1</v>
      </c>
      <c r="Q25" s="33">
        <v>0</v>
      </c>
      <c r="R25" s="33">
        <v>5</v>
      </c>
      <c r="S25" s="33">
        <f t="shared" si="0"/>
        <v>11</v>
      </c>
      <c r="T25" s="33">
        <v>13.07</v>
      </c>
      <c r="U25" s="41">
        <f t="shared" si="1"/>
        <v>24.07</v>
      </c>
      <c r="V25" s="41"/>
      <c r="W25" s="34"/>
      <c r="X25" s="33"/>
    </row>
    <row r="26" spans="1:24" s="11" customFormat="1" x14ac:dyDescent="0.3">
      <c r="A26" s="5" t="s">
        <v>84</v>
      </c>
      <c r="B26" s="5" t="s">
        <v>47</v>
      </c>
      <c r="C26" s="5" t="s">
        <v>85</v>
      </c>
      <c r="D26" s="5" t="s">
        <v>86</v>
      </c>
      <c r="E26" s="23" t="s">
        <v>194</v>
      </c>
      <c r="F26" s="40">
        <v>0</v>
      </c>
      <c r="G26" s="40"/>
      <c r="H26" s="23"/>
      <c r="I26" s="23">
        <v>0</v>
      </c>
      <c r="J26" s="23"/>
      <c r="K26" s="23">
        <v>0</v>
      </c>
      <c r="L26" s="23"/>
      <c r="M26" s="23">
        <v>0</v>
      </c>
      <c r="N26" s="23" t="s">
        <v>87</v>
      </c>
      <c r="O26" s="23">
        <v>2.5</v>
      </c>
      <c r="P26" s="23">
        <v>0</v>
      </c>
      <c r="Q26" s="23">
        <v>0</v>
      </c>
      <c r="R26" s="23">
        <v>5</v>
      </c>
      <c r="S26" s="23">
        <f t="shared" si="0"/>
        <v>7.5</v>
      </c>
      <c r="T26" s="23">
        <v>0</v>
      </c>
      <c r="U26" s="40">
        <f t="shared" si="1"/>
        <v>7.5</v>
      </c>
      <c r="V26" s="40"/>
      <c r="W26" s="24"/>
      <c r="X26" s="23"/>
    </row>
    <row r="27" spans="1:24" x14ac:dyDescent="0.3">
      <c r="A27" s="5" t="s">
        <v>143</v>
      </c>
      <c r="B27" s="4" t="s">
        <v>47</v>
      </c>
      <c r="C27" s="4" t="s">
        <v>85</v>
      </c>
      <c r="D27" s="4" t="s">
        <v>157</v>
      </c>
      <c r="E27" s="30" t="s">
        <v>173</v>
      </c>
      <c r="F27" s="40">
        <v>0</v>
      </c>
      <c r="G27" s="40"/>
      <c r="H27" s="23"/>
      <c r="I27" s="23">
        <v>5</v>
      </c>
      <c r="J27" s="30" t="s">
        <v>113</v>
      </c>
      <c r="K27" s="30">
        <v>0</v>
      </c>
      <c r="L27" s="23"/>
      <c r="M27" s="30">
        <v>0</v>
      </c>
      <c r="N27" s="30" t="s">
        <v>158</v>
      </c>
      <c r="O27" s="30">
        <v>0</v>
      </c>
      <c r="P27" s="23">
        <v>1</v>
      </c>
      <c r="Q27" s="30">
        <v>0</v>
      </c>
      <c r="R27" s="23">
        <v>5</v>
      </c>
      <c r="S27" s="23">
        <f t="shared" si="0"/>
        <v>11</v>
      </c>
      <c r="T27" s="23">
        <v>8.81</v>
      </c>
      <c r="U27" s="40">
        <f t="shared" si="1"/>
        <v>19.810000000000002</v>
      </c>
      <c r="V27" s="40"/>
      <c r="W27" s="24"/>
      <c r="X27" s="23"/>
    </row>
    <row r="28" spans="1:24" s="13" customFormat="1" x14ac:dyDescent="0.3">
      <c r="A28" s="4" t="s">
        <v>124</v>
      </c>
      <c r="B28" s="4" t="s">
        <v>47</v>
      </c>
      <c r="C28" s="4" t="s">
        <v>38</v>
      </c>
      <c r="D28" s="4" t="s">
        <v>140</v>
      </c>
      <c r="E28" s="30" t="s">
        <v>141</v>
      </c>
      <c r="F28" s="38">
        <v>0</v>
      </c>
      <c r="G28" s="38"/>
      <c r="H28" s="30"/>
      <c r="I28" s="30">
        <v>5</v>
      </c>
      <c r="J28" s="30" t="s">
        <v>54</v>
      </c>
      <c r="K28" s="30">
        <v>0</v>
      </c>
      <c r="L28" s="30"/>
      <c r="M28" s="30">
        <v>0</v>
      </c>
      <c r="N28" s="30" t="s">
        <v>142</v>
      </c>
      <c r="O28" s="30">
        <v>0</v>
      </c>
      <c r="P28" s="30">
        <v>1</v>
      </c>
      <c r="Q28" s="30">
        <v>0</v>
      </c>
      <c r="R28" s="30">
        <v>5</v>
      </c>
      <c r="S28" s="30">
        <f t="shared" si="0"/>
        <v>11</v>
      </c>
      <c r="T28" s="30">
        <v>0</v>
      </c>
      <c r="U28" s="40">
        <f t="shared" si="1"/>
        <v>11</v>
      </c>
      <c r="V28" s="40"/>
      <c r="W28" s="31"/>
      <c r="X28" s="30"/>
    </row>
    <row r="29" spans="1:24" x14ac:dyDescent="0.3">
      <c r="A29" s="5" t="s">
        <v>138</v>
      </c>
      <c r="B29" s="4" t="s">
        <v>47</v>
      </c>
      <c r="C29" s="4" t="s">
        <v>111</v>
      </c>
      <c r="D29" s="4" t="s">
        <v>112</v>
      </c>
      <c r="E29" s="30" t="s">
        <v>174</v>
      </c>
      <c r="F29" s="40">
        <v>0</v>
      </c>
      <c r="G29" s="40"/>
      <c r="H29" s="23"/>
      <c r="I29" s="23">
        <v>5</v>
      </c>
      <c r="J29" s="30" t="s">
        <v>113</v>
      </c>
      <c r="K29" s="30">
        <v>0</v>
      </c>
      <c r="L29" s="23"/>
      <c r="M29" s="30">
        <v>0</v>
      </c>
      <c r="N29" s="30" t="s">
        <v>159</v>
      </c>
      <c r="O29" s="30">
        <v>0</v>
      </c>
      <c r="P29" s="30">
        <v>0</v>
      </c>
      <c r="Q29" s="23">
        <v>0</v>
      </c>
      <c r="R29" s="23">
        <v>5</v>
      </c>
      <c r="S29" s="23">
        <f t="shared" si="0"/>
        <v>10</v>
      </c>
      <c r="T29" s="23">
        <v>0</v>
      </c>
      <c r="U29" s="40">
        <f t="shared" si="1"/>
        <v>10</v>
      </c>
      <c r="V29" s="40"/>
      <c r="W29" s="24"/>
      <c r="X29" s="23"/>
    </row>
    <row r="30" spans="1:24" x14ac:dyDescent="0.3">
      <c r="A30" s="14" t="s">
        <v>65</v>
      </c>
      <c r="B30" s="14" t="s">
        <v>20</v>
      </c>
      <c r="C30" s="14" t="s">
        <v>66</v>
      </c>
      <c r="D30" s="14" t="s">
        <v>66</v>
      </c>
      <c r="E30" s="16" t="s">
        <v>67</v>
      </c>
      <c r="F30" s="39">
        <v>11.43</v>
      </c>
      <c r="G30" s="39"/>
      <c r="H30" s="16"/>
      <c r="I30" s="16">
        <v>5</v>
      </c>
      <c r="J30" s="16" t="s">
        <v>22</v>
      </c>
      <c r="K30" s="16">
        <v>0</v>
      </c>
      <c r="L30" s="16"/>
      <c r="M30" s="16">
        <v>0</v>
      </c>
      <c r="N30" s="16" t="s">
        <v>68</v>
      </c>
      <c r="O30" s="16">
        <v>0</v>
      </c>
      <c r="P30" s="16">
        <v>1</v>
      </c>
      <c r="Q30" s="16">
        <v>0</v>
      </c>
      <c r="R30" s="16">
        <v>5</v>
      </c>
      <c r="S30" s="16">
        <f t="shared" si="0"/>
        <v>11</v>
      </c>
      <c r="T30" s="16">
        <v>15</v>
      </c>
      <c r="U30" s="39">
        <f t="shared" si="1"/>
        <v>26</v>
      </c>
      <c r="V30" s="39" t="s">
        <v>176</v>
      </c>
      <c r="W30" s="17" t="s">
        <v>205</v>
      </c>
      <c r="X30" s="16" t="s">
        <v>207</v>
      </c>
    </row>
    <row r="31" spans="1:24" x14ac:dyDescent="0.3">
      <c r="A31" s="14" t="s">
        <v>88</v>
      </c>
      <c r="B31" s="14" t="s">
        <v>47</v>
      </c>
      <c r="C31" s="14" t="s">
        <v>101</v>
      </c>
      <c r="D31" s="14" t="s">
        <v>102</v>
      </c>
      <c r="E31" s="16" t="s">
        <v>187</v>
      </c>
      <c r="F31" s="39">
        <v>4.82</v>
      </c>
      <c r="G31" s="39"/>
      <c r="H31" s="16"/>
      <c r="I31" s="16">
        <v>5</v>
      </c>
      <c r="J31" s="16" t="s">
        <v>54</v>
      </c>
      <c r="K31" s="16">
        <v>0</v>
      </c>
      <c r="L31" s="16"/>
      <c r="M31" s="16">
        <v>0</v>
      </c>
      <c r="N31" s="16" t="s">
        <v>103</v>
      </c>
      <c r="O31" s="16">
        <v>0</v>
      </c>
      <c r="P31" s="16">
        <v>1</v>
      </c>
      <c r="Q31" s="16">
        <v>0</v>
      </c>
      <c r="R31" s="16">
        <v>5</v>
      </c>
      <c r="S31" s="16">
        <f t="shared" si="0"/>
        <v>11</v>
      </c>
      <c r="T31" s="16">
        <v>15</v>
      </c>
      <c r="U31" s="39">
        <f t="shared" si="1"/>
        <v>26</v>
      </c>
      <c r="V31" s="39" t="s">
        <v>176</v>
      </c>
      <c r="W31" s="17" t="s">
        <v>182</v>
      </c>
      <c r="X31" s="16" t="s">
        <v>207</v>
      </c>
    </row>
    <row r="32" spans="1:24" x14ac:dyDescent="0.3">
      <c r="A32" s="18" t="s">
        <v>56</v>
      </c>
      <c r="B32" s="18" t="s">
        <v>20</v>
      </c>
      <c r="C32" s="18" t="s">
        <v>57</v>
      </c>
      <c r="D32" s="18" t="s">
        <v>57</v>
      </c>
      <c r="E32" s="19" t="s">
        <v>117</v>
      </c>
      <c r="F32" s="43">
        <v>4.01</v>
      </c>
      <c r="G32" s="43" t="s">
        <v>176</v>
      </c>
      <c r="H32" s="19">
        <f>1+14+5+5+0.5+5+1</f>
        <v>31.5</v>
      </c>
      <c r="I32" s="19">
        <v>0</v>
      </c>
      <c r="J32" s="19"/>
      <c r="K32" s="19">
        <v>3</v>
      </c>
      <c r="L32" s="19" t="s">
        <v>29</v>
      </c>
      <c r="M32" s="19">
        <v>0</v>
      </c>
      <c r="N32" s="19" t="s">
        <v>58</v>
      </c>
      <c r="O32" s="19">
        <v>0</v>
      </c>
      <c r="P32" s="19">
        <v>1</v>
      </c>
      <c r="Q32" s="19">
        <v>0</v>
      </c>
      <c r="R32" s="19">
        <v>5</v>
      </c>
      <c r="S32" s="19">
        <f t="shared" si="0"/>
        <v>9</v>
      </c>
      <c r="T32" s="19">
        <v>7.56</v>
      </c>
      <c r="U32" s="43">
        <f t="shared" si="1"/>
        <v>16.559999999999999</v>
      </c>
      <c r="V32" s="43"/>
      <c r="W32" s="20"/>
      <c r="X32" s="19" t="s">
        <v>210</v>
      </c>
    </row>
    <row r="33" spans="1:24" s="7" customFormat="1" x14ac:dyDescent="0.3">
      <c r="A33" s="14" t="s">
        <v>98</v>
      </c>
      <c r="B33" s="15" t="s">
        <v>32</v>
      </c>
      <c r="C33" s="14" t="s">
        <v>31</v>
      </c>
      <c r="D33" s="14" t="s">
        <v>33</v>
      </c>
      <c r="E33" s="16" t="s">
        <v>34</v>
      </c>
      <c r="F33" s="39">
        <v>25</v>
      </c>
      <c r="G33" s="39"/>
      <c r="H33" s="16"/>
      <c r="I33" s="16">
        <v>0</v>
      </c>
      <c r="J33" s="16"/>
      <c r="K33" s="16">
        <v>3</v>
      </c>
      <c r="L33" s="16" t="s">
        <v>99</v>
      </c>
      <c r="M33" s="16">
        <v>0</v>
      </c>
      <c r="N33" s="16" t="s">
        <v>100</v>
      </c>
      <c r="O33" s="16">
        <v>2.5</v>
      </c>
      <c r="P33" s="16">
        <v>0</v>
      </c>
      <c r="Q33" s="16">
        <v>0</v>
      </c>
      <c r="R33" s="16">
        <v>5</v>
      </c>
      <c r="S33" s="16">
        <f t="shared" si="0"/>
        <v>10.5</v>
      </c>
      <c r="T33" s="16">
        <v>15</v>
      </c>
      <c r="U33" s="39">
        <f t="shared" si="1"/>
        <v>25.5</v>
      </c>
      <c r="V33" s="39" t="s">
        <v>176</v>
      </c>
      <c r="W33" s="17" t="s">
        <v>183</v>
      </c>
      <c r="X33" s="16" t="s">
        <v>207</v>
      </c>
    </row>
    <row r="34" spans="1:24" x14ac:dyDescent="0.3">
      <c r="A34" s="4" t="s">
        <v>80</v>
      </c>
      <c r="B34" s="5" t="s">
        <v>47</v>
      </c>
      <c r="C34" s="5" t="s">
        <v>38</v>
      </c>
      <c r="D34" s="5" t="s">
        <v>39</v>
      </c>
      <c r="E34" s="23" t="s">
        <v>40</v>
      </c>
      <c r="F34" s="40">
        <v>0</v>
      </c>
      <c r="G34" s="40"/>
      <c r="H34" s="23"/>
      <c r="I34" s="23">
        <v>5</v>
      </c>
      <c r="J34" s="23" t="s">
        <v>54</v>
      </c>
      <c r="K34" s="23">
        <v>0</v>
      </c>
      <c r="L34" s="23"/>
      <c r="M34" s="23">
        <v>0</v>
      </c>
      <c r="N34" s="23" t="s">
        <v>41</v>
      </c>
      <c r="O34" s="23">
        <v>0</v>
      </c>
      <c r="P34" s="23">
        <v>1</v>
      </c>
      <c r="Q34" s="23">
        <v>0</v>
      </c>
      <c r="R34" s="23">
        <v>5</v>
      </c>
      <c r="S34" s="23">
        <f t="shared" si="0"/>
        <v>11</v>
      </c>
      <c r="T34" s="23">
        <v>0</v>
      </c>
      <c r="U34" s="40">
        <f t="shared" si="1"/>
        <v>11</v>
      </c>
      <c r="V34" s="40"/>
      <c r="W34" s="24"/>
      <c r="X34" s="23"/>
    </row>
    <row r="35" spans="1:24" s="2" customFormat="1" x14ac:dyDescent="0.3">
      <c r="A35" s="21" t="s">
        <v>166</v>
      </c>
      <c r="B35" s="18" t="s">
        <v>20</v>
      </c>
      <c r="C35" s="21" t="s">
        <v>167</v>
      </c>
      <c r="D35" s="21" t="s">
        <v>168</v>
      </c>
      <c r="E35" s="22" t="s">
        <v>175</v>
      </c>
      <c r="F35" s="43">
        <v>5.29</v>
      </c>
      <c r="G35" s="43" t="s">
        <v>176</v>
      </c>
      <c r="H35" s="19"/>
      <c r="I35" s="19">
        <v>0</v>
      </c>
      <c r="J35" s="19"/>
      <c r="K35" s="22">
        <v>0</v>
      </c>
      <c r="L35" s="19"/>
      <c r="M35" s="22">
        <v>0</v>
      </c>
      <c r="N35" s="22" t="s">
        <v>169</v>
      </c>
      <c r="O35" s="22">
        <v>0</v>
      </c>
      <c r="P35" s="19">
        <v>1</v>
      </c>
      <c r="Q35" s="22">
        <v>0</v>
      </c>
      <c r="R35" s="19">
        <v>5</v>
      </c>
      <c r="S35" s="19">
        <f t="shared" si="0"/>
        <v>6</v>
      </c>
      <c r="T35" s="19">
        <v>15</v>
      </c>
      <c r="U35" s="43">
        <f t="shared" si="1"/>
        <v>21</v>
      </c>
      <c r="V35" s="43"/>
      <c r="W35" s="20"/>
      <c r="X35" s="19" t="s">
        <v>210</v>
      </c>
    </row>
    <row r="36" spans="1:24" s="2" customFormat="1" x14ac:dyDescent="0.3">
      <c r="A36" s="18" t="s">
        <v>46</v>
      </c>
      <c r="B36" s="18" t="s">
        <v>20</v>
      </c>
      <c r="C36" s="18" t="s">
        <v>48</v>
      </c>
      <c r="D36" s="18" t="s">
        <v>48</v>
      </c>
      <c r="E36" s="19" t="s">
        <v>49</v>
      </c>
      <c r="F36" s="43">
        <v>6.31</v>
      </c>
      <c r="G36" s="43" t="s">
        <v>176</v>
      </c>
      <c r="H36" s="19">
        <f>5+17+5+2+1.5+2.5+2.5+3.5</f>
        <v>39</v>
      </c>
      <c r="I36" s="19">
        <v>0</v>
      </c>
      <c r="J36" s="19"/>
      <c r="K36" s="19">
        <v>0</v>
      </c>
      <c r="L36" s="19"/>
      <c r="M36" s="19">
        <v>0</v>
      </c>
      <c r="N36" s="19" t="s">
        <v>50</v>
      </c>
      <c r="O36" s="19">
        <v>2.5</v>
      </c>
      <c r="P36" s="19">
        <v>0</v>
      </c>
      <c r="Q36" s="19">
        <v>0</v>
      </c>
      <c r="R36" s="19">
        <v>5</v>
      </c>
      <c r="S36" s="19">
        <f t="shared" si="0"/>
        <v>7.5</v>
      </c>
      <c r="T36" s="19">
        <v>15</v>
      </c>
      <c r="U36" s="43">
        <f t="shared" si="1"/>
        <v>22.5</v>
      </c>
      <c r="V36" s="43"/>
      <c r="W36" s="20"/>
      <c r="X36" s="19" t="s">
        <v>210</v>
      </c>
    </row>
    <row r="37" spans="1:24" s="2" customFormat="1" x14ac:dyDescent="0.3">
      <c r="A37" s="4" t="s">
        <v>69</v>
      </c>
      <c r="B37" s="5" t="s">
        <v>47</v>
      </c>
      <c r="C37" s="5" t="s">
        <v>70</v>
      </c>
      <c r="D37" s="5" t="s">
        <v>70</v>
      </c>
      <c r="E37" s="23" t="s">
        <v>71</v>
      </c>
      <c r="F37" s="40">
        <v>0</v>
      </c>
      <c r="G37" s="40"/>
      <c r="H37" s="23"/>
      <c r="I37" s="23">
        <v>0</v>
      </c>
      <c r="J37" s="23"/>
      <c r="K37" s="23">
        <v>0</v>
      </c>
      <c r="L37" s="23"/>
      <c r="M37" s="23">
        <v>0</v>
      </c>
      <c r="N37" s="23" t="s">
        <v>72</v>
      </c>
      <c r="O37" s="23">
        <v>0</v>
      </c>
      <c r="P37" s="23">
        <v>1</v>
      </c>
      <c r="Q37" s="23">
        <v>0</v>
      </c>
      <c r="R37" s="23">
        <v>5</v>
      </c>
      <c r="S37" s="23">
        <f t="shared" si="0"/>
        <v>6</v>
      </c>
      <c r="T37" s="23">
        <v>7.56</v>
      </c>
      <c r="U37" s="40">
        <f t="shared" si="1"/>
        <v>13.559999999999999</v>
      </c>
      <c r="V37" s="40"/>
      <c r="W37" s="24"/>
      <c r="X37" s="23"/>
    </row>
    <row r="38" spans="1:24" x14ac:dyDescent="0.3">
      <c r="A38" s="14" t="s">
        <v>94</v>
      </c>
      <c r="B38" s="14" t="s">
        <v>60</v>
      </c>
      <c r="C38" s="14" t="s">
        <v>126</v>
      </c>
      <c r="D38" s="14" t="s">
        <v>127</v>
      </c>
      <c r="E38" s="16" t="s">
        <v>195</v>
      </c>
      <c r="F38" s="39">
        <v>0</v>
      </c>
      <c r="G38" s="39"/>
      <c r="H38" s="16"/>
      <c r="I38" s="16">
        <v>0</v>
      </c>
      <c r="J38" s="16"/>
      <c r="K38" s="16">
        <v>0</v>
      </c>
      <c r="L38" s="16"/>
      <c r="M38" s="16">
        <v>0</v>
      </c>
      <c r="N38" s="16" t="s">
        <v>128</v>
      </c>
      <c r="O38" s="16">
        <v>0</v>
      </c>
      <c r="P38" s="16">
        <v>1</v>
      </c>
      <c r="Q38" s="16">
        <v>0</v>
      </c>
      <c r="R38" s="16">
        <v>5</v>
      </c>
      <c r="S38" s="16">
        <f t="shared" si="0"/>
        <v>6</v>
      </c>
      <c r="T38" s="16">
        <v>12.07</v>
      </c>
      <c r="U38" s="39">
        <f t="shared" si="1"/>
        <v>18.07</v>
      </c>
      <c r="V38" s="39" t="s">
        <v>176</v>
      </c>
      <c r="W38" s="17" t="s">
        <v>184</v>
      </c>
      <c r="X38" s="16" t="s">
        <v>209</v>
      </c>
    </row>
    <row r="39" spans="1:24" x14ac:dyDescent="0.3">
      <c r="A39" s="5" t="s">
        <v>73</v>
      </c>
      <c r="B39" s="5" t="s">
        <v>20</v>
      </c>
      <c r="C39" s="5" t="s">
        <v>74</v>
      </c>
      <c r="D39" s="5" t="s">
        <v>74</v>
      </c>
      <c r="E39" s="23" t="s">
        <v>198</v>
      </c>
      <c r="F39" s="40">
        <v>0</v>
      </c>
      <c r="G39" s="40"/>
      <c r="H39" s="23"/>
      <c r="I39" s="23">
        <v>5</v>
      </c>
      <c r="J39" s="23" t="s">
        <v>22</v>
      </c>
      <c r="K39" s="23">
        <v>0</v>
      </c>
      <c r="L39" s="23"/>
      <c r="M39" s="23">
        <v>0</v>
      </c>
      <c r="N39" s="23" t="s">
        <v>75</v>
      </c>
      <c r="O39" s="23">
        <v>2.5</v>
      </c>
      <c r="P39" s="23">
        <v>0</v>
      </c>
      <c r="Q39" s="23">
        <v>0</v>
      </c>
      <c r="R39" s="23">
        <v>5</v>
      </c>
      <c r="S39" s="23">
        <f t="shared" si="0"/>
        <v>12.5</v>
      </c>
      <c r="T39" s="23">
        <v>0</v>
      </c>
      <c r="U39" s="40">
        <f t="shared" si="1"/>
        <v>12.5</v>
      </c>
      <c r="V39" s="40"/>
      <c r="W39" s="24"/>
      <c r="X39" s="23"/>
    </row>
    <row r="40" spans="1:24" x14ac:dyDescent="0.3">
      <c r="A40" s="18" t="s">
        <v>81</v>
      </c>
      <c r="B40" s="18" t="s">
        <v>47</v>
      </c>
      <c r="C40" s="18" t="s">
        <v>82</v>
      </c>
      <c r="D40" s="18" t="s">
        <v>82</v>
      </c>
      <c r="E40" s="19" t="s">
        <v>188</v>
      </c>
      <c r="F40" s="44">
        <v>4.79</v>
      </c>
      <c r="G40" s="44" t="s">
        <v>176</v>
      </c>
      <c r="H40" s="19"/>
      <c r="I40" s="19">
        <v>0</v>
      </c>
      <c r="J40" s="19"/>
      <c r="K40" s="19">
        <v>0</v>
      </c>
      <c r="L40" s="19"/>
      <c r="M40" s="19">
        <v>0</v>
      </c>
      <c r="N40" s="19" t="s">
        <v>83</v>
      </c>
      <c r="O40" s="19">
        <v>2.5</v>
      </c>
      <c r="P40" s="19">
        <v>0</v>
      </c>
      <c r="Q40" s="19">
        <v>0</v>
      </c>
      <c r="R40" s="19">
        <v>5</v>
      </c>
      <c r="S40" s="19">
        <f t="shared" si="0"/>
        <v>7.5</v>
      </c>
      <c r="T40" s="19">
        <v>15</v>
      </c>
      <c r="U40" s="43">
        <f t="shared" si="1"/>
        <v>22.5</v>
      </c>
      <c r="V40" s="43"/>
      <c r="W40" s="20"/>
      <c r="X40" s="19" t="s">
        <v>210</v>
      </c>
    </row>
    <row r="41" spans="1:24" x14ac:dyDescent="0.3">
      <c r="A41" s="18" t="s">
        <v>76</v>
      </c>
      <c r="B41" s="21" t="s">
        <v>32</v>
      </c>
      <c r="C41" s="21" t="s">
        <v>43</v>
      </c>
      <c r="D41" s="18" t="s">
        <v>77</v>
      </c>
      <c r="E41" s="19" t="s">
        <v>78</v>
      </c>
      <c r="F41" s="43">
        <v>8.33</v>
      </c>
      <c r="G41" s="43" t="s">
        <v>176</v>
      </c>
      <c r="H41" s="19"/>
      <c r="I41" s="19">
        <v>0</v>
      </c>
      <c r="J41" s="19"/>
      <c r="K41" s="19">
        <v>0</v>
      </c>
      <c r="L41" s="19"/>
      <c r="M41" s="19">
        <v>0</v>
      </c>
      <c r="N41" s="19" t="s">
        <v>79</v>
      </c>
      <c r="O41" s="19">
        <v>0</v>
      </c>
      <c r="P41" s="19">
        <v>0</v>
      </c>
      <c r="Q41" s="19">
        <v>0</v>
      </c>
      <c r="R41" s="19">
        <v>0</v>
      </c>
      <c r="S41" s="19">
        <f t="shared" si="0"/>
        <v>0</v>
      </c>
      <c r="T41" s="19">
        <v>15</v>
      </c>
      <c r="U41" s="43">
        <f t="shared" si="1"/>
        <v>15</v>
      </c>
      <c r="V41" s="43"/>
      <c r="W41" s="20"/>
      <c r="X41" s="19" t="s">
        <v>210</v>
      </c>
    </row>
    <row r="42" spans="1:24" x14ac:dyDescent="0.3">
      <c r="A42" s="15" t="s">
        <v>133</v>
      </c>
      <c r="B42" s="15" t="s">
        <v>47</v>
      </c>
      <c r="C42" s="15" t="s">
        <v>101</v>
      </c>
      <c r="D42" s="15" t="s">
        <v>197</v>
      </c>
      <c r="E42" s="32" t="s">
        <v>190</v>
      </c>
      <c r="F42" s="42">
        <v>0</v>
      </c>
      <c r="G42" s="42"/>
      <c r="H42" s="16"/>
      <c r="I42" s="16">
        <v>5</v>
      </c>
      <c r="J42" s="32" t="s">
        <v>54</v>
      </c>
      <c r="K42" s="32">
        <v>0</v>
      </c>
      <c r="L42" s="16"/>
      <c r="M42" s="32">
        <v>0</v>
      </c>
      <c r="N42" s="32" t="s">
        <v>156</v>
      </c>
      <c r="O42" s="32">
        <v>0</v>
      </c>
      <c r="P42" s="32">
        <v>0</v>
      </c>
      <c r="Q42" s="32">
        <v>0</v>
      </c>
      <c r="R42" s="16">
        <v>5</v>
      </c>
      <c r="S42" s="16">
        <f t="shared" si="0"/>
        <v>10</v>
      </c>
      <c r="T42" s="16">
        <v>15</v>
      </c>
      <c r="U42" s="39">
        <f t="shared" si="1"/>
        <v>25</v>
      </c>
      <c r="V42" s="39" t="s">
        <v>176</v>
      </c>
      <c r="W42" s="17" t="s">
        <v>206</v>
      </c>
      <c r="X42" s="16" t="s">
        <v>207</v>
      </c>
    </row>
    <row r="43" spans="1:24" x14ac:dyDescent="0.3">
      <c r="A43" s="5" t="s">
        <v>36</v>
      </c>
      <c r="B43" s="5" t="s">
        <v>37</v>
      </c>
      <c r="C43" s="5" t="s">
        <v>38</v>
      </c>
      <c r="D43" s="5" t="s">
        <v>39</v>
      </c>
      <c r="E43" s="23" t="s">
        <v>40</v>
      </c>
      <c r="F43" s="40">
        <v>0</v>
      </c>
      <c r="G43" s="40"/>
      <c r="H43" s="23"/>
      <c r="I43" s="23">
        <v>0</v>
      </c>
      <c r="J43" s="23"/>
      <c r="K43" s="23">
        <v>0</v>
      </c>
      <c r="L43" s="23"/>
      <c r="M43" s="23">
        <v>0</v>
      </c>
      <c r="N43" s="23" t="s">
        <v>41</v>
      </c>
      <c r="O43" s="23">
        <v>0</v>
      </c>
      <c r="P43" s="23">
        <v>1</v>
      </c>
      <c r="Q43" s="23">
        <v>0</v>
      </c>
      <c r="R43" s="23">
        <v>5</v>
      </c>
      <c r="S43" s="23">
        <f t="shared" si="0"/>
        <v>6</v>
      </c>
      <c r="T43" s="23">
        <v>0</v>
      </c>
      <c r="U43" s="40">
        <f t="shared" si="1"/>
        <v>6</v>
      </c>
      <c r="V43" s="40"/>
      <c r="W43" s="24"/>
      <c r="X43" s="23"/>
    </row>
    <row r="44" spans="1:24" x14ac:dyDescent="0.3">
      <c r="A44" s="18" t="s">
        <v>90</v>
      </c>
      <c r="B44" s="18" t="s">
        <v>60</v>
      </c>
      <c r="C44" s="18" t="s">
        <v>108</v>
      </c>
      <c r="D44" s="18" t="s">
        <v>109</v>
      </c>
      <c r="E44" s="22" t="s">
        <v>177</v>
      </c>
      <c r="F44" s="44">
        <v>11.16</v>
      </c>
      <c r="G44" s="44" t="s">
        <v>176</v>
      </c>
      <c r="H44" s="19"/>
      <c r="I44" s="22">
        <v>0</v>
      </c>
      <c r="J44" s="19"/>
      <c r="K44" s="19">
        <v>0</v>
      </c>
      <c r="L44" s="19"/>
      <c r="M44" s="19">
        <v>0</v>
      </c>
      <c r="N44" s="19" t="s">
        <v>110</v>
      </c>
      <c r="O44" s="19">
        <v>2.5</v>
      </c>
      <c r="P44" s="19">
        <v>0</v>
      </c>
      <c r="Q44" s="19">
        <v>0</v>
      </c>
      <c r="R44" s="19">
        <v>0</v>
      </c>
      <c r="S44" s="19">
        <f t="shared" si="0"/>
        <v>2.5</v>
      </c>
      <c r="T44" s="19">
        <v>15</v>
      </c>
      <c r="U44" s="43">
        <f t="shared" si="1"/>
        <v>17.5</v>
      </c>
      <c r="V44" s="43"/>
      <c r="W44" s="20"/>
      <c r="X44" s="19" t="s">
        <v>210</v>
      </c>
    </row>
    <row r="45" spans="1:24" x14ac:dyDescent="0.3">
      <c r="A45" s="3"/>
      <c r="B45" s="6"/>
      <c r="C45" s="6"/>
      <c r="D45" s="6"/>
      <c r="W45" s="12"/>
    </row>
    <row r="46" spans="1:24" x14ac:dyDescent="0.3">
      <c r="A46" s="3"/>
      <c r="B46" s="6"/>
      <c r="C46" s="6"/>
      <c r="D46" s="6"/>
      <c r="E46" s="9"/>
      <c r="F46" s="9"/>
      <c r="G46" s="9"/>
      <c r="X46" s="9"/>
    </row>
    <row r="47" spans="1:24" x14ac:dyDescent="0.3">
      <c r="A47" s="3"/>
    </row>
  </sheetData>
  <autoFilter ref="A2:X44">
    <sortState ref="A3:AA44">
      <sortCondition ref="A2:A44"/>
    </sortState>
  </autoFilter>
  <dataValidations count="2">
    <dataValidation type="list" allowBlank="1" showInputMessage="1" showErrorMessage="1" sqref="Q3:Q59">
      <formula1>#REF!</formula1>
    </dataValidation>
    <dataValidation type="list" allowBlank="1" showInputMessage="1" showErrorMessage="1" sqref="P3:P59 I3:I54 K3:K61 M3:M52 O3:O56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d69ece-2513-4c8c-8f5f-7b28046831d5" xsi:nil="true"/>
    <lcf76f155ced4ddcb4097134ff3c332f xmlns="d8c55c3e-79c5-4893-bd58-b6e196f4dbb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7486F11369BF43BF57975A41CEE9FD" ma:contentTypeVersion="14" ma:contentTypeDescription="Crear nuevo documento." ma:contentTypeScope="" ma:versionID="f643a87c520860d571855b2872c4fe36">
  <xsd:schema xmlns:xsd="http://www.w3.org/2001/XMLSchema" xmlns:xs="http://www.w3.org/2001/XMLSchema" xmlns:p="http://schemas.microsoft.com/office/2006/metadata/properties" xmlns:ns2="d8c55c3e-79c5-4893-bd58-b6e196f4dbb1" xmlns:ns3="d7d69ece-2513-4c8c-8f5f-7b28046831d5" targetNamespace="http://schemas.microsoft.com/office/2006/metadata/properties" ma:root="true" ma:fieldsID="22c11be7f4327cbcfa77d14a58dc5a8d" ns2:_="" ns3:_="">
    <xsd:import namespace="d8c55c3e-79c5-4893-bd58-b6e196f4dbb1"/>
    <xsd:import namespace="d7d69ece-2513-4c8c-8f5f-7b2804683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55c3e-79c5-4893-bd58-b6e196f4db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9842ecb2-9fd7-4b7d-9140-4ee1ebb34b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69ece-2513-4c8c-8f5f-7b2804683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5903b2a-7b9b-4a26-b55d-c3890ca0fb65}" ma:internalName="TaxCatchAll" ma:showField="CatchAllData" ma:web="d7d69ece-2513-4c8c-8f5f-7b2804683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63C31E-C6D5-49EF-9FBB-B7DC62F0A923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d7d69ece-2513-4c8c-8f5f-7b28046831d5"/>
    <ds:schemaRef ds:uri="d8c55c3e-79c5-4893-bd58-b6e196f4dbb1"/>
  </ds:schemaRefs>
</ds:datastoreItem>
</file>

<file path=customXml/itemProps2.xml><?xml version="1.0" encoding="utf-8"?>
<ds:datastoreItem xmlns:ds="http://schemas.openxmlformats.org/officeDocument/2006/customXml" ds:itemID="{370CA5D0-3C93-4B57-9D3A-D3C19DFA2D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DAB751-5E5A-4872-B9F9-69A50C8A9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55c3e-79c5-4893-bd58-b6e196f4dbb1"/>
    <ds:schemaRef ds:uri="d7d69ece-2513-4c8c-8f5f-7b2804683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(Aprob Comision)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invest08</dc:creator>
  <cp:lastModifiedBy>invest08</cp:lastModifiedBy>
  <dcterms:created xsi:type="dcterms:W3CDTF">2024-02-23T11:29:37Z</dcterms:created>
  <dcterms:modified xsi:type="dcterms:W3CDTF">2024-03-05T07:39:43Z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0x010100F07486F11369BF43BF57975A41CEE9FD</vt:lpwstr>
  </property>
  <property fmtid="{D5CDD505-2E9C-101B-9397-08002B2CF9AE}" pid="3" name="MediaServiceImageTags">
    <vt:lpwstr/>
  </property>
</Properties>
</file>